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7" i="1" l="1"/>
  <c r="D15" i="1"/>
  <c r="I23" i="1"/>
  <c r="H23" i="1"/>
  <c r="G23" i="1"/>
  <c r="F23" i="1"/>
  <c r="E23" i="1"/>
  <c r="D23" i="1"/>
  <c r="E15" i="1"/>
  <c r="I15" i="1"/>
  <c r="I12" i="1" s="1"/>
  <c r="H15" i="1"/>
  <c r="G15" i="1"/>
  <c r="F15" i="1"/>
  <c r="J24" i="1"/>
  <c r="E13" i="1"/>
  <c r="E17" i="1"/>
  <c r="E12" i="1" s="1"/>
  <c r="E19" i="1"/>
  <c r="E21" i="1"/>
  <c r="F17" i="1"/>
  <c r="F19" i="1"/>
  <c r="F21" i="1"/>
  <c r="C23" i="1"/>
  <c r="C19" i="1"/>
  <c r="C21" i="1"/>
  <c r="C12" i="1"/>
  <c r="S21" i="1"/>
  <c r="R21" i="1"/>
  <c r="Q21" i="1"/>
  <c r="P21" i="1"/>
  <c r="O21" i="1"/>
  <c r="N21" i="1"/>
  <c r="J22" i="1"/>
  <c r="M22" i="1"/>
  <c r="M21" i="1" s="1"/>
  <c r="L21" i="1"/>
  <c r="K22" i="1"/>
  <c r="K21" i="1"/>
  <c r="J21" i="1"/>
  <c r="I21" i="1"/>
  <c r="H21" i="1"/>
  <c r="G21" i="1"/>
  <c r="D21" i="1"/>
  <c r="S19" i="1"/>
  <c r="R19" i="1"/>
  <c r="Q19" i="1"/>
  <c r="P19" i="1"/>
  <c r="O19" i="1"/>
  <c r="N19" i="1"/>
  <c r="J20" i="1"/>
  <c r="M20" i="1" s="1"/>
  <c r="M19" i="1" s="1"/>
  <c r="L19" i="1"/>
  <c r="K20" i="1"/>
  <c r="K19" i="1" s="1"/>
  <c r="J19" i="1"/>
  <c r="I19" i="1"/>
  <c r="H19" i="1"/>
  <c r="G19" i="1"/>
  <c r="D19" i="1"/>
  <c r="S17" i="1"/>
  <c r="S15" i="1"/>
  <c r="R17" i="1"/>
  <c r="Q17" i="1"/>
  <c r="P17" i="1"/>
  <c r="O17" i="1"/>
  <c r="N17" i="1"/>
  <c r="J18" i="1"/>
  <c r="M18" i="1" s="1"/>
  <c r="M17" i="1" s="1"/>
  <c r="I17" i="1"/>
  <c r="H17" i="1"/>
  <c r="G17" i="1"/>
  <c r="D17" i="1"/>
  <c r="J16" i="1"/>
  <c r="M16" i="1" s="1"/>
  <c r="M15" i="1" s="1"/>
  <c r="G13" i="1"/>
  <c r="G12" i="1" s="1"/>
  <c r="J12" i="1" s="1"/>
  <c r="F13" i="1"/>
  <c r="F12" i="1" s="1"/>
  <c r="D13" i="1"/>
  <c r="C13" i="1"/>
  <c r="P23" i="1"/>
  <c r="S23" i="1"/>
  <c r="R23" i="1"/>
  <c r="Q23" i="1"/>
  <c r="O23" i="1"/>
  <c r="N23" i="1"/>
  <c r="L23" i="1"/>
  <c r="L18" i="1"/>
  <c r="L17" i="1" s="1"/>
  <c r="L16" i="1" s="1"/>
  <c r="L15" i="1" s="1"/>
  <c r="L14" i="1" s="1"/>
  <c r="L13" i="1" s="1"/>
  <c r="L12" i="1" s="1"/>
  <c r="M24" i="1"/>
  <c r="J23" i="1"/>
  <c r="M23" i="1"/>
  <c r="J14" i="1"/>
  <c r="J13" i="1" s="1"/>
  <c r="H12" i="1"/>
  <c r="Q15" i="1"/>
  <c r="Q13" i="1"/>
  <c r="Q12" i="1" s="1"/>
  <c r="O15" i="1"/>
  <c r="O13" i="1"/>
  <c r="O12" i="1"/>
  <c r="P15" i="1"/>
  <c r="P13" i="1"/>
  <c r="P12" i="1" s="1"/>
  <c r="N15" i="1"/>
  <c r="N13" i="1"/>
  <c r="N12" i="1"/>
  <c r="S13" i="1"/>
  <c r="S12" i="1" s="1"/>
  <c r="K24" i="1"/>
  <c r="R15" i="1"/>
  <c r="R13" i="1"/>
  <c r="R12" i="1" s="1"/>
  <c r="K23" i="1"/>
  <c r="D12" i="1" l="1"/>
  <c r="M14" i="1"/>
  <c r="M13" i="1" s="1"/>
  <c r="M12" i="1" s="1"/>
  <c r="K14" i="1"/>
  <c r="K13" i="1" s="1"/>
  <c r="J15" i="1"/>
  <c r="K16" i="1"/>
  <c r="K15" i="1" s="1"/>
  <c r="J17" i="1"/>
  <c r="K18" i="1"/>
  <c r="K17" i="1" s="1"/>
  <c r="K12" i="1" l="1"/>
</calcChain>
</file>

<file path=xl/sharedStrings.xml><?xml version="1.0" encoding="utf-8"?>
<sst xmlns="http://schemas.openxmlformats.org/spreadsheetml/2006/main" count="62" uniqueCount="38">
  <si>
    <t>№ п/п</t>
  </si>
  <si>
    <t>Наименование муниципального образования</t>
  </si>
  <si>
    <t>Источники финансирования программы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</si>
  <si>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</si>
  <si>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</si>
  <si>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</si>
  <si>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</si>
  <si>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</si>
  <si>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</si>
  <si>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</si>
  <si>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</si>
  <si>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</si>
  <si>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 а по договору о развитии застроенной территории)</t>
  </si>
  <si>
    <t>чел.</t>
  </si>
  <si>
    <t>ед.</t>
  </si>
  <si>
    <t>кв.м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</si>
  <si>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</si>
  <si>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</si>
  <si>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</si>
  <si>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</si>
  <si>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</si>
  <si>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</si>
  <si>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</si>
  <si>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за счет средств местного бюджета</t>
  </si>
  <si>
    <t>за счет средств бюджета субъекта Российской Федерации</t>
  </si>
  <si>
    <t>за счет средств Фонда</t>
  </si>
  <si>
    <t>муниципальная собственность</t>
  </si>
  <si>
    <t>собственность граждан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</si>
  <si>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</si>
  <si>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</si>
  <si>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</si>
  <si>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</si>
  <si>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</si>
  <si>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План мероприятий по переселению граждан из аварийного жилищного фонда, признанного таковым до 1 января 2017 года</t>
  </si>
  <si>
    <t>Всего по  программе переселения, в рамках которой предусмотрено финансирование за счет средств Фонда. в т.ч.:</t>
  </si>
  <si>
    <t>Итого по МО город Искитим</t>
  </si>
  <si>
    <t>Применяемое сокращение:
МО - муниципальное образование</t>
  </si>
  <si>
    <t>Приложение 4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2019-2025 годы», утвержденной   постановлением администрации города Искитима Новосибирской области                                                                     от 19.06.2019 №  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</si>
</sst>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/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2" fontId="2" fillId="0" borderId="1" xfId="0" applyNumberFormat="1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topLeftCell="B1" zoomScale="90" zoomScaleNormal="90" workbookViewId="0">
      <selection activeCell="P1" sqref="P1:S1"/>
    </sheetView>
  </sheetViews>
  <sheetFormatPr defaultRowHeight="15" x14ac:dyDescent="0.25"/>
  <cols>
    <col min="2" max="2" width="18.5703125" customWidth="1"/>
    <col min="7" max="7" width="10.85546875" customWidth="1"/>
    <col min="8" max="8" width="10.28515625" customWidth="1"/>
    <col min="9" max="9" width="11.28515625" customWidth="1"/>
    <col min="10" max="10" width="15.42578125" customWidth="1"/>
    <col min="11" max="11" width="17" customWidth="1"/>
    <col min="12" max="12" width="12.28515625" customWidth="1"/>
    <col min="13" max="13" width="17.42578125" customWidth="1"/>
    <col min="14" max="14" width="7.7109375" customWidth="1"/>
    <col min="15" max="15" width="9.140625" hidden="1" customWidth="1"/>
    <col min="19" max="19" width="9.140625" customWidth="1"/>
  </cols>
  <sheetData>
    <row r="1" spans="1:19" ht="156" customHeight="1" x14ac:dyDescent="0.25">
      <c r="P1" s="20" t="s">
        <v>37</v>
      </c>
      <c r="Q1" s="21"/>
      <c r="R1" s="21"/>
      <c r="S1" s="21"/>
    </row>
    <row r="4" spans="1:19" ht="33.6" customHeight="1" x14ac:dyDescent="0.25">
      <c r="B4" s="17" t="s">
        <v>33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6" spans="1:19" ht="97.5" customHeight="1" x14ac:dyDescent="0.25">
      <c r="A6" s="15" t="s">
        <v>0</v>
      </c>
      <c r="B6" s="12" t="s">
        <v>1</v>
      </c>
      <c r="C6" s="14" t="s">
        <v>28</v>
      </c>
      <c r="D6" s="12" t="s">
        <v>29</v>
      </c>
      <c r="E6" s="12"/>
      <c r="F6" s="12"/>
      <c r="G6" s="12" t="s">
        <v>30</v>
      </c>
      <c r="H6" s="12"/>
      <c r="I6" s="12"/>
      <c r="J6" s="12" t="s">
        <v>2</v>
      </c>
      <c r="K6" s="12"/>
      <c r="L6" s="12"/>
      <c r="M6" s="12"/>
      <c r="N6" s="12" t="s">
        <v>31</v>
      </c>
      <c r="O6" s="12"/>
      <c r="P6" s="12"/>
      <c r="Q6" s="12" t="s">
        <v>32</v>
      </c>
      <c r="R6" s="12"/>
      <c r="S6" s="12"/>
    </row>
    <row r="7" spans="1:19" ht="15.75" x14ac:dyDescent="0.25">
      <c r="A7" s="15"/>
      <c r="B7" s="12"/>
      <c r="C7" s="14"/>
      <c r="D7" s="13" t="s">
        <v>3</v>
      </c>
      <c r="E7" s="15" t="s">
        <v>4</v>
      </c>
      <c r="F7" s="15"/>
      <c r="G7" s="13" t="s">
        <v>3</v>
      </c>
      <c r="H7" s="15" t="s">
        <v>4</v>
      </c>
      <c r="I7" s="15"/>
      <c r="J7" s="13" t="s">
        <v>5</v>
      </c>
      <c r="K7" s="15" t="s">
        <v>6</v>
      </c>
      <c r="L7" s="15"/>
      <c r="M7" s="15"/>
      <c r="N7" s="14" t="s">
        <v>5</v>
      </c>
      <c r="O7" s="12" t="s">
        <v>6</v>
      </c>
      <c r="P7" s="12"/>
      <c r="Q7" s="14" t="s">
        <v>5</v>
      </c>
      <c r="R7" s="12" t="s">
        <v>6</v>
      </c>
      <c r="S7" s="12"/>
    </row>
    <row r="8" spans="1:19" ht="102.75" customHeight="1" x14ac:dyDescent="0.25">
      <c r="A8" s="15"/>
      <c r="B8" s="12"/>
      <c r="C8" s="14"/>
      <c r="D8" s="13"/>
      <c r="E8" s="14" t="s">
        <v>7</v>
      </c>
      <c r="F8" s="14" t="s">
        <v>8</v>
      </c>
      <c r="G8" s="13"/>
      <c r="H8" s="14" t="s">
        <v>27</v>
      </c>
      <c r="I8" s="14" t="s">
        <v>26</v>
      </c>
      <c r="J8" s="13"/>
      <c r="K8" s="14" t="s">
        <v>25</v>
      </c>
      <c r="L8" s="14" t="s">
        <v>24</v>
      </c>
      <c r="M8" s="14" t="s">
        <v>23</v>
      </c>
      <c r="N8" s="14"/>
      <c r="O8" s="14" t="s">
        <v>9</v>
      </c>
      <c r="P8" s="14" t="s">
        <v>10</v>
      </c>
      <c r="Q8" s="14"/>
      <c r="R8" s="14" t="s">
        <v>11</v>
      </c>
      <c r="S8" s="14" t="s">
        <v>12</v>
      </c>
    </row>
    <row r="9" spans="1:19" x14ac:dyDescent="0.25">
      <c r="A9" s="15"/>
      <c r="B9" s="12"/>
      <c r="C9" s="14"/>
      <c r="D9" s="13"/>
      <c r="E9" s="14"/>
      <c r="F9" s="14"/>
      <c r="G9" s="13"/>
      <c r="H9" s="14"/>
      <c r="I9" s="14"/>
      <c r="J9" s="13"/>
      <c r="K9" s="14"/>
      <c r="L9" s="14"/>
      <c r="M9" s="14"/>
      <c r="N9" s="14"/>
      <c r="O9" s="14"/>
      <c r="P9" s="14"/>
      <c r="Q9" s="14"/>
      <c r="R9" s="14"/>
      <c r="S9" s="14"/>
    </row>
    <row r="10" spans="1:19" x14ac:dyDescent="0.25">
      <c r="A10" s="15"/>
      <c r="B10" s="12"/>
      <c r="C10" s="14"/>
      <c r="D10" s="13"/>
      <c r="E10" s="14"/>
      <c r="F10" s="14"/>
      <c r="G10" s="13"/>
      <c r="H10" s="14"/>
      <c r="I10" s="14"/>
      <c r="J10" s="13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15.75" x14ac:dyDescent="0.25">
      <c r="A11" s="15"/>
      <c r="B11" s="12"/>
      <c r="C11" s="1" t="s">
        <v>13</v>
      </c>
      <c r="D11" s="1" t="s">
        <v>14</v>
      </c>
      <c r="E11" s="1" t="s">
        <v>14</v>
      </c>
      <c r="F11" s="1" t="s">
        <v>14</v>
      </c>
      <c r="G11" s="1" t="s">
        <v>15</v>
      </c>
      <c r="H11" s="1" t="s">
        <v>15</v>
      </c>
      <c r="I11" s="1" t="s">
        <v>15</v>
      </c>
      <c r="J11" s="1" t="s">
        <v>16</v>
      </c>
      <c r="K11" s="1" t="s">
        <v>16</v>
      </c>
      <c r="L11" s="1" t="s">
        <v>16</v>
      </c>
      <c r="M11" s="1" t="s">
        <v>16</v>
      </c>
      <c r="N11" s="2" t="s">
        <v>16</v>
      </c>
      <c r="O11" s="1" t="s">
        <v>16</v>
      </c>
      <c r="P11" s="2" t="s">
        <v>16</v>
      </c>
      <c r="Q11" s="2" t="s">
        <v>16</v>
      </c>
      <c r="R11" s="2" t="s">
        <v>16</v>
      </c>
      <c r="S11" s="2" t="s">
        <v>16</v>
      </c>
    </row>
    <row r="12" spans="1:19" s="6" customFormat="1" ht="126" x14ac:dyDescent="0.25">
      <c r="A12" s="3"/>
      <c r="B12" s="4" t="s">
        <v>34</v>
      </c>
      <c r="C12" s="11">
        <f>C13+C15+C17+C19+C21+C23</f>
        <v>1369</v>
      </c>
      <c r="D12" s="7">
        <f>E12+F12</f>
        <v>545</v>
      </c>
      <c r="E12" s="7">
        <f t="shared" ref="E12:S12" si="0">E13+E15+E17+E19+E21+E23</f>
        <v>493</v>
      </c>
      <c r="F12" s="7">
        <f t="shared" si="0"/>
        <v>52</v>
      </c>
      <c r="G12" s="7">
        <f t="shared" si="0"/>
        <v>27488.350000000002</v>
      </c>
      <c r="H12" s="7">
        <f t="shared" si="0"/>
        <v>24862.07</v>
      </c>
      <c r="I12" s="7">
        <f t="shared" si="0"/>
        <v>2626.28</v>
      </c>
      <c r="J12" s="7">
        <f>G12*45802</f>
        <v>1259021406.7</v>
      </c>
      <c r="K12" s="7">
        <f t="shared" si="0"/>
        <v>1208660550.4319999</v>
      </c>
      <c r="L12" s="7">
        <f t="shared" si="0"/>
        <v>0</v>
      </c>
      <c r="M12" s="7">
        <f t="shared" si="0"/>
        <v>50360856.268000007</v>
      </c>
      <c r="N12" s="7">
        <f t="shared" si="0"/>
        <v>0</v>
      </c>
      <c r="O12" s="7">
        <f t="shared" si="0"/>
        <v>0</v>
      </c>
      <c r="P12" s="7">
        <f t="shared" si="0"/>
        <v>0</v>
      </c>
      <c r="Q12" s="7">
        <f t="shared" si="0"/>
        <v>0</v>
      </c>
      <c r="R12" s="7">
        <f t="shared" si="0"/>
        <v>0</v>
      </c>
      <c r="S12" s="7">
        <f t="shared" si="0"/>
        <v>0</v>
      </c>
    </row>
    <row r="13" spans="1:19" s="6" customFormat="1" ht="31.5" x14ac:dyDescent="0.25">
      <c r="A13" s="5">
        <v>1</v>
      </c>
      <c r="B13" s="4" t="s">
        <v>17</v>
      </c>
      <c r="C13" s="11">
        <f t="shared" ref="C13:S13" si="1">C14</f>
        <v>103</v>
      </c>
      <c r="D13" s="7">
        <f t="shared" si="1"/>
        <v>36</v>
      </c>
      <c r="E13" s="7">
        <f t="shared" si="1"/>
        <v>32</v>
      </c>
      <c r="F13" s="7">
        <f t="shared" si="1"/>
        <v>4</v>
      </c>
      <c r="G13" s="7">
        <f t="shared" si="1"/>
        <v>2086.1999999999998</v>
      </c>
      <c r="H13" s="7">
        <v>1834.2</v>
      </c>
      <c r="I13" s="7">
        <v>252</v>
      </c>
      <c r="J13" s="7">
        <f t="shared" si="1"/>
        <v>95552132.399999991</v>
      </c>
      <c r="K13" s="7">
        <f>K14</f>
        <v>91730047.103999987</v>
      </c>
      <c r="L13" s="7">
        <f t="shared" si="1"/>
        <v>0</v>
      </c>
      <c r="M13" s="7">
        <f t="shared" si="1"/>
        <v>3822085.2959999996</v>
      </c>
      <c r="N13" s="7">
        <f t="shared" si="1"/>
        <v>0</v>
      </c>
      <c r="O13" s="7">
        <f t="shared" si="1"/>
        <v>0</v>
      </c>
      <c r="P13" s="7">
        <f t="shared" si="1"/>
        <v>0</v>
      </c>
      <c r="Q13" s="7">
        <f t="shared" si="1"/>
        <v>0</v>
      </c>
      <c r="R13" s="7">
        <f t="shared" si="1"/>
        <v>0</v>
      </c>
      <c r="S13" s="7">
        <f t="shared" si="1"/>
        <v>0</v>
      </c>
    </row>
    <row r="14" spans="1:19" ht="31.5" x14ac:dyDescent="0.25">
      <c r="A14" s="3"/>
      <c r="B14" s="4" t="s">
        <v>35</v>
      </c>
      <c r="C14" s="10">
        <v>103</v>
      </c>
      <c r="D14" s="9">
        <v>36</v>
      </c>
      <c r="E14" s="9">
        <v>32</v>
      </c>
      <c r="F14" s="9">
        <v>4</v>
      </c>
      <c r="G14" s="9">
        <v>2086.1999999999998</v>
      </c>
      <c r="H14" s="9">
        <v>1834.2</v>
      </c>
      <c r="I14" s="9">
        <v>252</v>
      </c>
      <c r="J14" s="7">
        <f t="shared" ref="J14:J24" si="2">G14*45802</f>
        <v>95552132.399999991</v>
      </c>
      <c r="K14" s="7">
        <f>J14*0.96</f>
        <v>91730047.103999987</v>
      </c>
      <c r="L14" s="7">
        <f>L15+L17+L19+L21+L23+L25</f>
        <v>0</v>
      </c>
      <c r="M14" s="7">
        <f>J14*0.04</f>
        <v>3822085.2959999996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</row>
    <row r="15" spans="1:19" s="6" customFormat="1" ht="31.5" x14ac:dyDescent="0.25">
      <c r="A15" s="19">
        <v>2</v>
      </c>
      <c r="B15" s="4" t="s">
        <v>18</v>
      </c>
      <c r="C15" s="10">
        <v>170</v>
      </c>
      <c r="D15" s="9">
        <f t="shared" ref="D15:I15" si="3">D16</f>
        <v>56</v>
      </c>
      <c r="E15" s="9">
        <f t="shared" si="3"/>
        <v>48</v>
      </c>
      <c r="F15" s="9">
        <f t="shared" si="3"/>
        <v>8</v>
      </c>
      <c r="G15" s="9">
        <f t="shared" si="3"/>
        <v>3173.1</v>
      </c>
      <c r="H15" s="9">
        <f t="shared" si="3"/>
        <v>2659.8</v>
      </c>
      <c r="I15" s="9">
        <f t="shared" si="3"/>
        <v>513.29999999999995</v>
      </c>
      <c r="J15" s="7">
        <f t="shared" ref="J15:S15" si="4">J16</f>
        <v>145334326.19999999</v>
      </c>
      <c r="K15" s="7">
        <f t="shared" si="4"/>
        <v>139520953.15199998</v>
      </c>
      <c r="L15" s="7">
        <f t="shared" si="4"/>
        <v>0</v>
      </c>
      <c r="M15" s="18">
        <f t="shared" si="4"/>
        <v>5813373.0479999995</v>
      </c>
      <c r="N15" s="7">
        <f t="shared" si="4"/>
        <v>0</v>
      </c>
      <c r="O15" s="7">
        <f t="shared" si="4"/>
        <v>0</v>
      </c>
      <c r="P15" s="7">
        <f t="shared" si="4"/>
        <v>0</v>
      </c>
      <c r="Q15" s="7">
        <f t="shared" si="4"/>
        <v>0</v>
      </c>
      <c r="R15" s="7">
        <f t="shared" si="4"/>
        <v>0</v>
      </c>
      <c r="S15" s="7">
        <f t="shared" si="4"/>
        <v>0</v>
      </c>
    </row>
    <row r="16" spans="1:19" s="8" customFormat="1" ht="31.5" x14ac:dyDescent="0.25">
      <c r="A16" s="5"/>
      <c r="B16" s="4" t="s">
        <v>35</v>
      </c>
      <c r="C16" s="11">
        <v>170</v>
      </c>
      <c r="D16" s="7">
        <v>56</v>
      </c>
      <c r="E16" s="7">
        <v>48</v>
      </c>
      <c r="F16" s="7">
        <v>8</v>
      </c>
      <c r="G16" s="9">
        <v>3173.1</v>
      </c>
      <c r="H16" s="9">
        <v>2659.8</v>
      </c>
      <c r="I16" s="9">
        <v>513.29999999999995</v>
      </c>
      <c r="J16" s="7">
        <f t="shared" si="2"/>
        <v>145334326.19999999</v>
      </c>
      <c r="K16" s="7">
        <f t="shared" ref="K16:K24" si="5">J16*0.96</f>
        <v>139520953.15199998</v>
      </c>
      <c r="L16" s="7">
        <f>L17+L19+L21+L23+L25+L27</f>
        <v>0</v>
      </c>
      <c r="M16" s="7">
        <f t="shared" ref="M16:M24" si="6">J16*0.04</f>
        <v>5813373.0479999995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</row>
    <row r="17" spans="1:19" s="6" customFormat="1" ht="31.5" x14ac:dyDescent="0.25">
      <c r="A17" s="5">
        <v>3</v>
      </c>
      <c r="B17" s="4" t="s">
        <v>19</v>
      </c>
      <c r="C17" s="11">
        <f>C18</f>
        <v>243</v>
      </c>
      <c r="D17" s="7">
        <f t="shared" ref="D17:S17" si="7">D18</f>
        <v>112</v>
      </c>
      <c r="E17" s="7">
        <f t="shared" si="7"/>
        <v>101</v>
      </c>
      <c r="F17" s="7">
        <f t="shared" si="7"/>
        <v>11</v>
      </c>
      <c r="G17" s="7">
        <f t="shared" si="7"/>
        <v>5494.5</v>
      </c>
      <c r="H17" s="7">
        <f t="shared" si="7"/>
        <v>5014.1499999999996</v>
      </c>
      <c r="I17" s="7">
        <f t="shared" si="7"/>
        <v>480.35</v>
      </c>
      <c r="J17" s="7">
        <f t="shared" si="7"/>
        <v>251659089</v>
      </c>
      <c r="K17" s="7">
        <f t="shared" si="7"/>
        <v>241592725.44</v>
      </c>
      <c r="L17" s="7">
        <f t="shared" si="7"/>
        <v>0</v>
      </c>
      <c r="M17" s="7">
        <f t="shared" si="7"/>
        <v>10066363.560000001</v>
      </c>
      <c r="N17" s="7">
        <f t="shared" si="7"/>
        <v>0</v>
      </c>
      <c r="O17" s="7">
        <f t="shared" si="7"/>
        <v>0</v>
      </c>
      <c r="P17" s="7">
        <f t="shared" si="7"/>
        <v>0</v>
      </c>
      <c r="Q17" s="7">
        <f t="shared" si="7"/>
        <v>0</v>
      </c>
      <c r="R17" s="7">
        <f t="shared" si="7"/>
        <v>0</v>
      </c>
      <c r="S17" s="7">
        <f t="shared" si="7"/>
        <v>0</v>
      </c>
    </row>
    <row r="18" spans="1:19" s="8" customFormat="1" ht="31.5" x14ac:dyDescent="0.25">
      <c r="A18" s="5"/>
      <c r="B18" s="4" t="s">
        <v>35</v>
      </c>
      <c r="C18" s="11">
        <v>243</v>
      </c>
      <c r="D18" s="7">
        <v>112</v>
      </c>
      <c r="E18" s="7">
        <v>101</v>
      </c>
      <c r="F18" s="7">
        <v>11</v>
      </c>
      <c r="G18" s="7">
        <v>5494.5</v>
      </c>
      <c r="H18" s="7">
        <v>5014.1499999999996</v>
      </c>
      <c r="I18" s="7">
        <v>480.35</v>
      </c>
      <c r="J18" s="7">
        <f t="shared" si="2"/>
        <v>251659089</v>
      </c>
      <c r="K18" s="7">
        <f t="shared" si="5"/>
        <v>241592725.44</v>
      </c>
      <c r="L18" s="7">
        <f>L19+L21+L23+L25+L27+L29</f>
        <v>0</v>
      </c>
      <c r="M18" s="7">
        <f t="shared" si="6"/>
        <v>10066363.560000001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</row>
    <row r="19" spans="1:19" s="6" customFormat="1" ht="31.5" x14ac:dyDescent="0.25">
      <c r="A19" s="5">
        <v>4</v>
      </c>
      <c r="B19" s="4" t="s">
        <v>20</v>
      </c>
      <c r="C19" s="11">
        <f t="shared" ref="C19:S19" si="8">C20</f>
        <v>301</v>
      </c>
      <c r="D19" s="7">
        <f t="shared" si="8"/>
        <v>108</v>
      </c>
      <c r="E19" s="7">
        <f t="shared" si="8"/>
        <v>93</v>
      </c>
      <c r="F19" s="7">
        <f t="shared" si="8"/>
        <v>15</v>
      </c>
      <c r="G19" s="7">
        <f t="shared" si="8"/>
        <v>5605.81</v>
      </c>
      <c r="H19" s="7">
        <f t="shared" si="8"/>
        <v>4809.41</v>
      </c>
      <c r="I19" s="7">
        <f t="shared" si="8"/>
        <v>796.4</v>
      </c>
      <c r="J19" s="7">
        <f t="shared" si="8"/>
        <v>256757309.62</v>
      </c>
      <c r="K19" s="7">
        <f t="shared" si="8"/>
        <v>246487017.23519999</v>
      </c>
      <c r="L19" s="7">
        <f t="shared" si="8"/>
        <v>0</v>
      </c>
      <c r="M19" s="7">
        <f t="shared" si="8"/>
        <v>10270292.3848</v>
      </c>
      <c r="N19" s="7">
        <f t="shared" si="8"/>
        <v>0</v>
      </c>
      <c r="O19" s="7">
        <f t="shared" si="8"/>
        <v>0</v>
      </c>
      <c r="P19" s="7">
        <f t="shared" si="8"/>
        <v>0</v>
      </c>
      <c r="Q19" s="7">
        <f t="shared" si="8"/>
        <v>0</v>
      </c>
      <c r="R19" s="7">
        <f t="shared" si="8"/>
        <v>0</v>
      </c>
      <c r="S19" s="7">
        <f t="shared" si="8"/>
        <v>0</v>
      </c>
    </row>
    <row r="20" spans="1:19" s="8" customFormat="1" ht="31.5" x14ac:dyDescent="0.25">
      <c r="A20" s="5"/>
      <c r="B20" s="4" t="s">
        <v>35</v>
      </c>
      <c r="C20" s="11">
        <v>301</v>
      </c>
      <c r="D20" s="7">
        <v>108</v>
      </c>
      <c r="E20" s="7">
        <v>93</v>
      </c>
      <c r="F20" s="7">
        <v>15</v>
      </c>
      <c r="G20" s="7">
        <v>5605.81</v>
      </c>
      <c r="H20" s="7">
        <v>4809.41</v>
      </c>
      <c r="I20" s="7">
        <v>796.4</v>
      </c>
      <c r="J20" s="7">
        <f t="shared" si="2"/>
        <v>256757309.62</v>
      </c>
      <c r="K20" s="7">
        <f t="shared" si="5"/>
        <v>246487017.23519999</v>
      </c>
      <c r="L20" s="7">
        <v>0</v>
      </c>
      <c r="M20" s="7">
        <f t="shared" si="6"/>
        <v>10270292.3848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</row>
    <row r="21" spans="1:19" s="6" customFormat="1" ht="31.5" x14ac:dyDescent="0.25">
      <c r="A21" s="5">
        <v>5</v>
      </c>
      <c r="B21" s="4" t="s">
        <v>21</v>
      </c>
      <c r="C21" s="11">
        <f t="shared" ref="C21:S21" si="9">C22</f>
        <v>241</v>
      </c>
      <c r="D21" s="7">
        <f t="shared" si="9"/>
        <v>96</v>
      </c>
      <c r="E21" s="7">
        <f t="shared" si="9"/>
        <v>90</v>
      </c>
      <c r="F21" s="7">
        <f t="shared" si="9"/>
        <v>6</v>
      </c>
      <c r="G21" s="7">
        <f t="shared" si="9"/>
        <v>5288.04</v>
      </c>
      <c r="H21" s="7">
        <f t="shared" si="9"/>
        <v>4923.8100000000004</v>
      </c>
      <c r="I21" s="7">
        <f t="shared" si="9"/>
        <v>364.23</v>
      </c>
      <c r="J21" s="7">
        <f t="shared" si="9"/>
        <v>242202808.08000001</v>
      </c>
      <c r="K21" s="7">
        <f t="shared" si="9"/>
        <v>232514695.7568</v>
      </c>
      <c r="L21" s="7">
        <f t="shared" si="9"/>
        <v>0</v>
      </c>
      <c r="M21" s="7">
        <f t="shared" si="9"/>
        <v>9688112.3232000005</v>
      </c>
      <c r="N21" s="7">
        <f t="shared" si="9"/>
        <v>0</v>
      </c>
      <c r="O21" s="7">
        <f t="shared" si="9"/>
        <v>0</v>
      </c>
      <c r="P21" s="7">
        <f t="shared" si="9"/>
        <v>0</v>
      </c>
      <c r="Q21" s="7">
        <f t="shared" si="9"/>
        <v>0</v>
      </c>
      <c r="R21" s="7">
        <f t="shared" si="9"/>
        <v>0</v>
      </c>
      <c r="S21" s="7">
        <f t="shared" si="9"/>
        <v>0</v>
      </c>
    </row>
    <row r="22" spans="1:19" s="8" customFormat="1" ht="31.5" x14ac:dyDescent="0.25">
      <c r="A22" s="5"/>
      <c r="B22" s="4" t="s">
        <v>35</v>
      </c>
      <c r="C22" s="11">
        <v>241</v>
      </c>
      <c r="D22" s="7">
        <v>96</v>
      </c>
      <c r="E22" s="7">
        <v>90</v>
      </c>
      <c r="F22" s="7">
        <v>6</v>
      </c>
      <c r="G22" s="7">
        <v>5288.04</v>
      </c>
      <c r="H22" s="7">
        <v>4923.8100000000004</v>
      </c>
      <c r="I22" s="7">
        <v>364.23</v>
      </c>
      <c r="J22" s="7">
        <f t="shared" si="2"/>
        <v>242202808.08000001</v>
      </c>
      <c r="K22" s="7">
        <f t="shared" si="5"/>
        <v>232514695.7568</v>
      </c>
      <c r="L22" s="7">
        <v>0</v>
      </c>
      <c r="M22" s="7">
        <f t="shared" si="6"/>
        <v>9688112.3232000005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</row>
    <row r="23" spans="1:19" s="6" customFormat="1" ht="31.5" x14ac:dyDescent="0.25">
      <c r="A23" s="5">
        <v>6</v>
      </c>
      <c r="B23" s="4" t="s">
        <v>22</v>
      </c>
      <c r="C23" s="11">
        <f t="shared" ref="C23:I23" si="10">C24</f>
        <v>311</v>
      </c>
      <c r="D23" s="7">
        <f t="shared" si="10"/>
        <v>137</v>
      </c>
      <c r="E23" s="7">
        <f t="shared" si="10"/>
        <v>129</v>
      </c>
      <c r="F23" s="7">
        <f t="shared" si="10"/>
        <v>8</v>
      </c>
      <c r="G23" s="7">
        <f t="shared" si="10"/>
        <v>5840.7</v>
      </c>
      <c r="H23" s="7">
        <f t="shared" si="10"/>
        <v>5620.7</v>
      </c>
      <c r="I23" s="7">
        <f t="shared" si="10"/>
        <v>220</v>
      </c>
      <c r="J23" s="7">
        <f t="shared" si="2"/>
        <v>267515741.40000001</v>
      </c>
      <c r="K23" s="7">
        <f t="shared" si="5"/>
        <v>256815111.74399999</v>
      </c>
      <c r="L23" s="7">
        <f>L24+L26+L28+L30+L32+L34</f>
        <v>0</v>
      </c>
      <c r="M23" s="7">
        <f t="shared" si="6"/>
        <v>10700629.656000001</v>
      </c>
      <c r="N23" s="7">
        <f t="shared" ref="N23:S23" si="11">N24+N26+N28+N30+N32+N34</f>
        <v>0</v>
      </c>
      <c r="O23" s="7">
        <f t="shared" si="11"/>
        <v>0</v>
      </c>
      <c r="P23" s="7">
        <f t="shared" si="11"/>
        <v>0</v>
      </c>
      <c r="Q23" s="7">
        <f t="shared" si="11"/>
        <v>0</v>
      </c>
      <c r="R23" s="7">
        <f t="shared" si="11"/>
        <v>0</v>
      </c>
      <c r="S23" s="7">
        <f t="shared" si="11"/>
        <v>0</v>
      </c>
    </row>
    <row r="24" spans="1:19" s="8" customFormat="1" ht="31.5" x14ac:dyDescent="0.25">
      <c r="A24" s="5"/>
      <c r="B24" s="4" t="s">
        <v>35</v>
      </c>
      <c r="C24" s="11">
        <v>311</v>
      </c>
      <c r="D24" s="7">
        <v>137</v>
      </c>
      <c r="E24" s="7">
        <v>129</v>
      </c>
      <c r="F24" s="7">
        <v>8</v>
      </c>
      <c r="G24" s="7">
        <v>5840.7</v>
      </c>
      <c r="H24" s="7">
        <v>5620.7</v>
      </c>
      <c r="I24" s="7">
        <v>220</v>
      </c>
      <c r="J24" s="7">
        <f t="shared" si="2"/>
        <v>267515741.40000001</v>
      </c>
      <c r="K24" s="7">
        <f t="shared" si="5"/>
        <v>256815111.74399999</v>
      </c>
      <c r="L24" s="7">
        <v>0</v>
      </c>
      <c r="M24" s="7">
        <f t="shared" si="6"/>
        <v>10700629.656000001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</row>
    <row r="26" spans="1:19" ht="33.75" customHeight="1" x14ac:dyDescent="0.25">
      <c r="B26" s="16" t="s">
        <v>36</v>
      </c>
      <c r="C26" s="16"/>
      <c r="D26" s="16"/>
      <c r="E26" s="16"/>
    </row>
  </sheetData>
  <mergeCells count="32">
    <mergeCell ref="A6:A11"/>
    <mergeCell ref="B6:B11"/>
    <mergeCell ref="D6:F6"/>
    <mergeCell ref="G6:I6"/>
    <mergeCell ref="C6:C10"/>
    <mergeCell ref="F8:F10"/>
    <mergeCell ref="E7:F7"/>
    <mergeCell ref="B26:E26"/>
    <mergeCell ref="H7:I7"/>
    <mergeCell ref="Q7:Q10"/>
    <mergeCell ref="S8:S10"/>
    <mergeCell ref="R8:R10"/>
    <mergeCell ref="G7:G10"/>
    <mergeCell ref="H8:H10"/>
    <mergeCell ref="K8:K10"/>
    <mergeCell ref="I8:I10"/>
    <mergeCell ref="P1:S1"/>
    <mergeCell ref="N6:P6"/>
    <mergeCell ref="K7:M7"/>
    <mergeCell ref="N7:N10"/>
    <mergeCell ref="O7:P7"/>
    <mergeCell ref="O8:O10"/>
    <mergeCell ref="P8:P10"/>
    <mergeCell ref="M8:M10"/>
    <mergeCell ref="Q6:S6"/>
    <mergeCell ref="J6:M6"/>
    <mergeCell ref="B4:R4"/>
    <mergeCell ref="R7:S7"/>
    <mergeCell ref="J7:J10"/>
    <mergeCell ref="L8:L10"/>
    <mergeCell ref="D7:D10"/>
    <mergeCell ref="E8:E10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2019-05-23T07:31:14Z</cp:lastPrinted>
  <dcterms:created xsi:type="dcterms:W3CDTF">2006-09-16T00:00:00Z</dcterms:created>
  <dcterms:modified xsi:type="dcterms:W3CDTF">2019-06-20T05:52:52Z</dcterms:modified>
</cp:coreProperties>
</file>