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1340" windowHeight="88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44525"/>
</workbook>
</file>

<file path=xl/calcChain.xml><?xml version="1.0" encoding="utf-8"?>
<calcChain xmlns="http://schemas.openxmlformats.org/spreadsheetml/2006/main">
  <c r="H232" i="1" l="1"/>
  <c r="H207" i="1" s="1"/>
  <c r="G232" i="1"/>
  <c r="F232" i="1"/>
  <c r="H288" i="1"/>
  <c r="G288" i="1"/>
  <c r="F288" i="1"/>
  <c r="H235" i="1"/>
  <c r="G235" i="1"/>
  <c r="F235" i="1"/>
  <c r="H233" i="1"/>
  <c r="G233" i="1"/>
  <c r="F233" i="1"/>
  <c r="H275" i="1"/>
  <c r="G133" i="1"/>
  <c r="G281" i="1" l="1"/>
  <c r="H165" i="1" l="1"/>
  <c r="G165" i="1"/>
  <c r="F165" i="1"/>
  <c r="H395" i="1" l="1"/>
  <c r="G395" i="1"/>
  <c r="F395" i="1"/>
  <c r="H391" i="1"/>
  <c r="G391" i="1"/>
  <c r="F391" i="1"/>
  <c r="H403" i="1" l="1"/>
  <c r="G403" i="1"/>
  <c r="H402" i="1"/>
  <c r="G402" i="1"/>
  <c r="H401" i="1"/>
  <c r="G401" i="1"/>
  <c r="F403" i="1"/>
  <c r="F402" i="1" s="1"/>
  <c r="F401" i="1" s="1"/>
  <c r="H399" i="1"/>
  <c r="G399" i="1"/>
  <c r="H398" i="1"/>
  <c r="G398" i="1"/>
  <c r="H397" i="1"/>
  <c r="G397" i="1"/>
  <c r="F399" i="1"/>
  <c r="F398" i="1" s="1"/>
  <c r="F397" i="1" s="1"/>
  <c r="H393" i="1"/>
  <c r="H390" i="1" s="1"/>
  <c r="G393" i="1"/>
  <c r="G390" i="1" s="1"/>
  <c r="H389" i="1"/>
  <c r="G389" i="1"/>
  <c r="F393" i="1"/>
  <c r="F390" i="1" s="1"/>
  <c r="H387" i="1"/>
  <c r="G387" i="1"/>
  <c r="H385" i="1"/>
  <c r="G385" i="1"/>
  <c r="H382" i="1"/>
  <c r="G382" i="1"/>
  <c r="H379" i="1"/>
  <c r="G379" i="1"/>
  <c r="H372" i="1"/>
  <c r="G372" i="1"/>
  <c r="H370" i="1"/>
  <c r="G370" i="1"/>
  <c r="H369" i="1"/>
  <c r="G369" i="1"/>
  <c r="F387" i="1"/>
  <c r="F385" i="1"/>
  <c r="F382" i="1"/>
  <c r="F379" i="1"/>
  <c r="F372" i="1"/>
  <c r="F370" i="1"/>
  <c r="H366" i="1"/>
  <c r="G366" i="1"/>
  <c r="H365" i="1"/>
  <c r="G365" i="1"/>
  <c r="F366" i="1"/>
  <c r="F365" i="1" s="1"/>
  <c r="H363" i="1"/>
  <c r="G363" i="1"/>
  <c r="H361" i="1"/>
  <c r="G361" i="1"/>
  <c r="H359" i="1"/>
  <c r="G359" i="1"/>
  <c r="H358" i="1"/>
  <c r="G358" i="1"/>
  <c r="F363" i="1"/>
  <c r="F361" i="1"/>
  <c r="F359" i="1"/>
  <c r="H356" i="1"/>
  <c r="G356" i="1"/>
  <c r="H355" i="1"/>
  <c r="G355" i="1"/>
  <c r="F356" i="1"/>
  <c r="F355" i="1" s="1"/>
  <c r="H353" i="1"/>
  <c r="G353" i="1"/>
  <c r="H352" i="1"/>
  <c r="G352" i="1"/>
  <c r="F353" i="1"/>
  <c r="F352" i="1" s="1"/>
  <c r="H349" i="1"/>
  <c r="G349" i="1"/>
  <c r="H342" i="1"/>
  <c r="G342" i="1"/>
  <c r="H340" i="1"/>
  <c r="G340" i="1"/>
  <c r="H339" i="1"/>
  <c r="G339" i="1"/>
  <c r="F349" i="1"/>
  <c r="F342" i="1"/>
  <c r="F340" i="1"/>
  <c r="H337" i="1"/>
  <c r="G337" i="1"/>
  <c r="H335" i="1"/>
  <c r="G335" i="1"/>
  <c r="H333" i="1"/>
  <c r="G333" i="1"/>
  <c r="H330" i="1"/>
  <c r="G330" i="1"/>
  <c r="H328" i="1"/>
  <c r="G328" i="1"/>
  <c r="H326" i="1"/>
  <c r="G326" i="1"/>
  <c r="H325" i="1"/>
  <c r="G325" i="1"/>
  <c r="F337" i="1"/>
  <c r="F335" i="1"/>
  <c r="F333" i="1"/>
  <c r="F330" i="1"/>
  <c r="F328" i="1"/>
  <c r="F326" i="1"/>
  <c r="H322" i="1"/>
  <c r="G322" i="1"/>
  <c r="H315" i="1"/>
  <c r="G315" i="1"/>
  <c r="H313" i="1"/>
  <c r="G313" i="1"/>
  <c r="F313" i="1"/>
  <c r="H311" i="1"/>
  <c r="G311" i="1"/>
  <c r="F322" i="1"/>
  <c r="F315" i="1"/>
  <c r="F311" i="1"/>
  <c r="H307" i="1"/>
  <c r="G307" i="1"/>
  <c r="H305" i="1"/>
  <c r="G305" i="1"/>
  <c r="H303" i="1"/>
  <c r="G303" i="1"/>
  <c r="H300" i="1"/>
  <c r="G300" i="1"/>
  <c r="H296" i="1"/>
  <c r="G296" i="1"/>
  <c r="H292" i="1"/>
  <c r="G292" i="1"/>
  <c r="H289" i="1"/>
  <c r="G289" i="1"/>
  <c r="F307" i="1"/>
  <c r="F305" i="1"/>
  <c r="F303" i="1"/>
  <c r="F300" i="1"/>
  <c r="F296" i="1"/>
  <c r="F292" i="1"/>
  <c r="F289" i="1"/>
  <c r="H285" i="1"/>
  <c r="G285" i="1"/>
  <c r="H282" i="1"/>
  <c r="G282" i="1"/>
  <c r="H278" i="1"/>
  <c r="G278" i="1"/>
  <c r="H272" i="1"/>
  <c r="G272" i="1"/>
  <c r="H270" i="1"/>
  <c r="G270" i="1"/>
  <c r="H267" i="1"/>
  <c r="G267" i="1"/>
  <c r="H264" i="1"/>
  <c r="G264" i="1"/>
  <c r="H261" i="1"/>
  <c r="G261" i="1"/>
  <c r="H258" i="1"/>
  <c r="G258" i="1"/>
  <c r="H255" i="1"/>
  <c r="G255" i="1"/>
  <c r="H245" i="1"/>
  <c r="G245" i="1"/>
  <c r="H242" i="1"/>
  <c r="G242" i="1"/>
  <c r="H237" i="1"/>
  <c r="G237" i="1"/>
  <c r="F285" i="1"/>
  <c r="F282" i="1"/>
  <c r="F278" i="1"/>
  <c r="F272" i="1"/>
  <c r="F270" i="1"/>
  <c r="F267" i="1"/>
  <c r="F264" i="1"/>
  <c r="F261" i="1"/>
  <c r="F258" i="1"/>
  <c r="F255" i="1"/>
  <c r="F245" i="1"/>
  <c r="F242" i="1"/>
  <c r="F237" i="1"/>
  <c r="H227" i="1"/>
  <c r="G227" i="1"/>
  <c r="H224" i="1"/>
  <c r="G224" i="1"/>
  <c r="H222" i="1"/>
  <c r="G222" i="1"/>
  <c r="H220" i="1"/>
  <c r="G220" i="1"/>
  <c r="H217" i="1"/>
  <c r="G217" i="1"/>
  <c r="H214" i="1"/>
  <c r="G214" i="1"/>
  <c r="H209" i="1"/>
  <c r="G209" i="1"/>
  <c r="H208" i="1"/>
  <c r="G208" i="1"/>
  <c r="F227" i="1"/>
  <c r="F224" i="1"/>
  <c r="F222" i="1"/>
  <c r="F220" i="1"/>
  <c r="F217" i="1"/>
  <c r="F214" i="1"/>
  <c r="F209" i="1"/>
  <c r="H203" i="1"/>
  <c r="G203" i="1"/>
  <c r="H202" i="1"/>
  <c r="G202" i="1"/>
  <c r="H201" i="1"/>
  <c r="G201" i="1"/>
  <c r="F203" i="1"/>
  <c r="F202" i="1" s="1"/>
  <c r="F201" i="1" s="1"/>
  <c r="H195" i="1"/>
  <c r="G195" i="1"/>
  <c r="G194" i="1" s="1"/>
  <c r="H194" i="1"/>
  <c r="F195" i="1"/>
  <c r="F194" i="1" s="1"/>
  <c r="H192" i="1"/>
  <c r="G192" i="1"/>
  <c r="H190" i="1"/>
  <c r="G190" i="1"/>
  <c r="H185" i="1"/>
  <c r="G185" i="1"/>
  <c r="H183" i="1"/>
  <c r="G183" i="1"/>
  <c r="H182" i="1"/>
  <c r="G182" i="1"/>
  <c r="F192" i="1"/>
  <c r="F190" i="1"/>
  <c r="F185" i="1"/>
  <c r="F183" i="1"/>
  <c r="H180" i="1"/>
  <c r="G180" i="1"/>
  <c r="H178" i="1"/>
  <c r="G178" i="1"/>
  <c r="H175" i="1"/>
  <c r="G175" i="1"/>
  <c r="H173" i="1"/>
  <c r="G173" i="1"/>
  <c r="H171" i="1"/>
  <c r="G171" i="1"/>
  <c r="H169" i="1"/>
  <c r="G169" i="1"/>
  <c r="H167" i="1"/>
  <c r="G167" i="1"/>
  <c r="H163" i="1"/>
  <c r="H162" i="1" s="1"/>
  <c r="G163" i="1"/>
  <c r="G162" i="1" s="1"/>
  <c r="F180" i="1"/>
  <c r="F178" i="1"/>
  <c r="F175" i="1"/>
  <c r="F173" i="1"/>
  <c r="F171" i="1"/>
  <c r="F169" i="1"/>
  <c r="F167" i="1"/>
  <c r="F163" i="1"/>
  <c r="H160" i="1"/>
  <c r="G160" i="1"/>
  <c r="F160" i="1"/>
  <c r="H158" i="1"/>
  <c r="G158" i="1"/>
  <c r="H155" i="1"/>
  <c r="G155" i="1"/>
  <c r="H153" i="1"/>
  <c r="G153" i="1"/>
  <c r="H151" i="1"/>
  <c r="G151" i="1"/>
  <c r="H148" i="1"/>
  <c r="G148" i="1"/>
  <c r="H146" i="1"/>
  <c r="G146" i="1"/>
  <c r="H144" i="1"/>
  <c r="G144" i="1"/>
  <c r="H142" i="1"/>
  <c r="G142" i="1"/>
  <c r="H140" i="1"/>
  <c r="G140" i="1"/>
  <c r="H138" i="1"/>
  <c r="G138" i="1"/>
  <c r="H136" i="1"/>
  <c r="G136" i="1"/>
  <c r="H134" i="1"/>
  <c r="G134" i="1"/>
  <c r="H132" i="1"/>
  <c r="G132" i="1"/>
  <c r="H130" i="1"/>
  <c r="G130" i="1"/>
  <c r="H128" i="1"/>
  <c r="G128" i="1"/>
  <c r="H126" i="1"/>
  <c r="G126" i="1"/>
  <c r="H124" i="1"/>
  <c r="G124" i="1"/>
  <c r="H122" i="1"/>
  <c r="G122" i="1"/>
  <c r="H120" i="1"/>
  <c r="G120" i="1"/>
  <c r="G119" i="1" s="1"/>
  <c r="F158" i="1"/>
  <c r="F155" i="1"/>
  <c r="F153" i="1"/>
  <c r="F151" i="1"/>
  <c r="F148" i="1"/>
  <c r="F146" i="1"/>
  <c r="F144" i="1"/>
  <c r="F142" i="1"/>
  <c r="F140" i="1"/>
  <c r="F138" i="1"/>
  <c r="F136" i="1"/>
  <c r="F134" i="1"/>
  <c r="F132" i="1"/>
  <c r="F130" i="1"/>
  <c r="F128" i="1"/>
  <c r="F126" i="1"/>
  <c r="F124" i="1"/>
  <c r="F122" i="1"/>
  <c r="F120" i="1"/>
  <c r="H116" i="1"/>
  <c r="G116" i="1"/>
  <c r="H114" i="1"/>
  <c r="G114" i="1"/>
  <c r="H111" i="1"/>
  <c r="H110" i="1" s="1"/>
  <c r="G111" i="1"/>
  <c r="G110" i="1" s="1"/>
  <c r="F116" i="1"/>
  <c r="F114" i="1"/>
  <c r="F111" i="1"/>
  <c r="H108" i="1"/>
  <c r="G108" i="1"/>
  <c r="H106" i="1"/>
  <c r="G106" i="1"/>
  <c r="H105" i="1"/>
  <c r="G105" i="1"/>
  <c r="F108" i="1"/>
  <c r="F106" i="1"/>
  <c r="H102" i="1"/>
  <c r="G102" i="1"/>
  <c r="H100" i="1"/>
  <c r="G100" i="1"/>
  <c r="H97" i="1"/>
  <c r="G97" i="1"/>
  <c r="H94" i="1"/>
  <c r="G94" i="1"/>
  <c r="H92" i="1"/>
  <c r="G92" i="1"/>
  <c r="H91" i="1"/>
  <c r="G91" i="1"/>
  <c r="F102" i="1"/>
  <c r="F100" i="1"/>
  <c r="F97" i="1"/>
  <c r="F94" i="1"/>
  <c r="F92" i="1"/>
  <c r="H89" i="1"/>
  <c r="G89" i="1"/>
  <c r="H87" i="1"/>
  <c r="G87" i="1"/>
  <c r="H85" i="1"/>
  <c r="H84" i="1" s="1"/>
  <c r="G85" i="1"/>
  <c r="G84" i="1" s="1"/>
  <c r="F89" i="1"/>
  <c r="F87" i="1"/>
  <c r="F85" i="1"/>
  <c r="H80" i="1"/>
  <c r="G80" i="1"/>
  <c r="H78" i="1"/>
  <c r="H77" i="1" s="1"/>
  <c r="H76" i="1" s="1"/>
  <c r="G78" i="1"/>
  <c r="G77" i="1"/>
  <c r="G76" i="1" s="1"/>
  <c r="F80" i="1"/>
  <c r="F78" i="1"/>
  <c r="H73" i="1"/>
  <c r="G73" i="1"/>
  <c r="G72" i="1" s="1"/>
  <c r="H72" i="1"/>
  <c r="F73" i="1"/>
  <c r="F72" i="1" s="1"/>
  <c r="H70" i="1"/>
  <c r="H69" i="1" s="1"/>
  <c r="G70" i="1"/>
  <c r="G69" i="1" s="1"/>
  <c r="F70" i="1"/>
  <c r="F69" i="1" s="1"/>
  <c r="H64" i="1"/>
  <c r="G64" i="1"/>
  <c r="H61" i="1"/>
  <c r="G61" i="1"/>
  <c r="H60" i="1"/>
  <c r="G60" i="1"/>
  <c r="F64" i="1"/>
  <c r="F61" i="1"/>
  <c r="H58" i="1"/>
  <c r="G58" i="1"/>
  <c r="G57" i="1" s="1"/>
  <c r="H57" i="1"/>
  <c r="F58" i="1"/>
  <c r="F57" i="1" s="1"/>
  <c r="H53" i="1"/>
  <c r="G53" i="1"/>
  <c r="H48" i="1"/>
  <c r="G48" i="1"/>
  <c r="H45" i="1"/>
  <c r="G45" i="1"/>
  <c r="H42" i="1"/>
  <c r="G42" i="1"/>
  <c r="H37" i="1"/>
  <c r="G37" i="1"/>
  <c r="H32" i="1"/>
  <c r="G32" i="1"/>
  <c r="H27" i="1"/>
  <c r="H26" i="1" s="1"/>
  <c r="G27" i="1"/>
  <c r="G26" i="1" s="1"/>
  <c r="F53" i="1"/>
  <c r="F48" i="1"/>
  <c r="F45" i="1"/>
  <c r="F42" i="1"/>
  <c r="F37" i="1"/>
  <c r="F32" i="1"/>
  <c r="F27" i="1"/>
  <c r="H24" i="1"/>
  <c r="G24" i="1"/>
  <c r="H21" i="1"/>
  <c r="G21" i="1"/>
  <c r="H19" i="1"/>
  <c r="G19" i="1"/>
  <c r="H18" i="1"/>
  <c r="G18" i="1"/>
  <c r="F24" i="1"/>
  <c r="F21" i="1"/>
  <c r="F19" i="1"/>
  <c r="H16" i="1"/>
  <c r="H15" i="1" s="1"/>
  <c r="G16" i="1"/>
  <c r="G15" i="1" s="1"/>
  <c r="F16" i="1"/>
  <c r="F15" i="1" s="1"/>
  <c r="F162" i="1" l="1"/>
  <c r="F119" i="1"/>
  <c r="H119" i="1"/>
  <c r="G310" i="1"/>
  <c r="G118" i="1"/>
  <c r="G324" i="1"/>
  <c r="G14" i="1"/>
  <c r="G83" i="1"/>
  <c r="F208" i="1"/>
  <c r="H118" i="1"/>
  <c r="H310" i="1"/>
  <c r="H324" i="1"/>
  <c r="F389" i="1"/>
  <c r="G351" i="1"/>
  <c r="F369" i="1"/>
  <c r="H351" i="1"/>
  <c r="F358" i="1"/>
  <c r="F351" i="1" s="1"/>
  <c r="F339" i="1"/>
  <c r="F325" i="1"/>
  <c r="F310" i="1"/>
  <c r="G207" i="1"/>
  <c r="F182" i="1"/>
  <c r="H83" i="1"/>
  <c r="F110" i="1"/>
  <c r="F105" i="1"/>
  <c r="F91" i="1"/>
  <c r="F84" i="1"/>
  <c r="F77" i="1"/>
  <c r="F76" i="1" s="1"/>
  <c r="F60" i="1"/>
  <c r="H14" i="1"/>
  <c r="F26" i="1"/>
  <c r="F18" i="1"/>
  <c r="G405" i="1" l="1"/>
  <c r="F324" i="1"/>
  <c r="F207" i="1"/>
  <c r="H405" i="1"/>
  <c r="F118" i="1"/>
  <c r="F83" i="1"/>
  <c r="F14" i="1"/>
  <c r="F405" i="1" l="1"/>
</calcChain>
</file>

<file path=xl/sharedStrings.xml><?xml version="1.0" encoding="utf-8"?>
<sst xmlns="http://schemas.openxmlformats.org/spreadsheetml/2006/main" count="1974" uniqueCount="318">
  <si>
    <t>целевой статьи</t>
  </si>
  <si>
    <t>Наименование показателя</t>
  </si>
  <si>
    <t>Код по бюджетной классификации</t>
  </si>
  <si>
    <t>вида рас- ходов</t>
  </si>
  <si>
    <t>под- раз- дела</t>
  </si>
  <si>
    <t>раз- дела</t>
  </si>
  <si>
    <t>Сумма (руб.)</t>
  </si>
  <si>
    <t xml:space="preserve">на  2015  год  </t>
  </si>
  <si>
    <t xml:space="preserve">на  2016  год </t>
  </si>
  <si>
    <t xml:space="preserve">на  2017  год </t>
  </si>
  <si>
    <t>ОБЩЕГОСУДАРСТВЕННЫЕ ВОПРОСЫ</t>
  </si>
  <si>
    <t/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</si>
  <si>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</si>
  <si>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</si>
  <si>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</si>
  <si>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</si>
  <si>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</si>
  <si>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9900111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</si>
  <si>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</si>
  <si>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</si>
  <si>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</si>
  <si>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</si>
  <si>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по оплате труда работников органов местного самоуправления</t>
  </si>
  <si>
    <t>9900011</t>
  </si>
  <si>
    <t>Расходы на обеспечение функций органов местного самоуправления</t>
  </si>
  <si>
    <t>9900019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</si>
  <si>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</si>
  <si>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</si>
  <si>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</si>
  <si>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</si>
  <si>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Председатель представительного органа муниципального образования</t>
  </si>
  <si>
    <t>9900211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</si>
  <si>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</si>
  <si>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</si>
  <si>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 и организация деятельности комиссий по делам несовершеннолетних и защите их прав</t>
  </si>
  <si>
    <t>0407015</t>
  </si>
  <si>
    <t>Иные выплаты персоналу государственных (муниципальных) органов, за исключением фонда оплаты труда</t>
  </si>
  <si>
    <t>122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</si>
  <si>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</si>
  <si>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0407018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</si>
  <si>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</si>
  <si>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0407028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</si>
  <si>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</si>
  <si>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0507019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</si>
  <si>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</si>
  <si>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</si>
  <si>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</si>
  <si>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</si>
  <si>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</si>
  <si>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9907021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</si>
  <si>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</si>
  <si>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</si>
  <si>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</si>
  <si>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9905120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</si>
  <si>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</si>
  <si>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</si>
  <si>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</si>
  <si>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</si>
  <si>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Резервный фонд администрации города</t>
  </si>
  <si>
    <t>9902055</t>
  </si>
  <si>
    <t>Резервные средства</t>
  </si>
  <si>
    <t>870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</si>
  <si>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</si>
  <si>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</si>
  <si>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</si>
  <si>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</si>
  <si>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</si>
  <si>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Реализация мероприятий муниципальной программы "Защита населения и территории города Искитима от пожаров на 2014-2016 годы"</t>
  </si>
  <si>
    <t>4500417</t>
  </si>
  <si>
    <t>Субсидии бюджетным учреждениям на иные цели</t>
  </si>
  <si>
    <t>612</t>
  </si>
  <si>
    <t>Обеспечение деятельности учреждений гражданской защиты населения</t>
  </si>
  <si>
    <t>9900302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</si>
  <si>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</si>
  <si>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</si>
  <si>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НАЦИОНАЛЬНАЯ ЭКОНОМИКА</t>
  </si>
  <si>
    <t>Транспорт</t>
  </si>
  <si>
    <t>08</t>
  </si>
  <si>
    <t>Реализация мероприятий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</si>
  <si>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0407042</t>
  </si>
  <si>
    <t>Софинансирование мероприятий государственной программы Новосибирской области "Развитие системы социальной поддержки населения и улучшения социального положения семей с детьми в Новосибирской области на 2014-2019 годы"</t>
  </si>
  <si>
    <t>2900404</t>
  </si>
  <si>
    <t>Мероприятия по обеспечению доступности услуг общественного пассажирского автотранспорта на территории города</t>
  </si>
  <si>
    <t>9908483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</si>
  <si>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</si>
  <si>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</si>
  <si>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</si>
  <si>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в 2012-2015 годах"</t>
  </si>
  <si>
    <t>2300409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</si>
  <si>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</si>
  <si>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</si>
  <si>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Иные мероприятия в сфере развития дорожного хозяйства города Искитима</t>
  </si>
  <si>
    <t>2300410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</si>
  <si>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</si>
  <si>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6107076</t>
  </si>
  <si>
    <t>Связь и информатика</t>
  </si>
  <si>
    <t>10</t>
  </si>
  <si>
    <t>1827037</t>
  </si>
  <si>
    <t>Софинансирование мероприятий подпрограммы "Создание системы обеспечения вызова экстренных оперативных служб на территории Новосибирской области по единому номеру "112" государственной программы Новосибирской области "Развитие инфраструктуры информационно го общества в Новосибирской области на 2015-2020 годы"</t>
  </si>
  <si>
    <t>4600417</t>
  </si>
  <si>
    <t>Другие вопросы в области национальной экономики</t>
  </si>
  <si>
    <t>12</t>
  </si>
  <si>
    <t>Реализация мероприятий муниципальной программы "Развитие малого и среднего предпринимательства в городе Искитиме на 2014-2017 годы"</t>
  </si>
  <si>
    <t>1100408</t>
  </si>
  <si>
    <t>Реализация мероприятий государственной программы Новосибирской области «Развитие субъектов малого и среднего предпринимательства в Новосибирской области на 2012-2017 годы</t>
  </si>
  <si>
    <t>1607069</t>
  </si>
  <si>
    <t>ЖИЛИЩНО-КОММУНАЛЬНОЕ ХОЗЯЙСТВО</t>
  </si>
  <si>
    <t>Жилищное хозяйство</t>
  </si>
  <si>
    <t>Софинансирование мероприятий по переселению граждан из аварийного жилищного фонда</t>
  </si>
  <si>
    <t>0100339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</si>
  <si>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</si>
  <si>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</si>
  <si>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Предоставление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</si>
  <si>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0405082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</si>
  <si>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</si>
  <si>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0407016</t>
  </si>
  <si>
    <t>Обеспечение мероприятий по капитальному ремонту многоквартирных домов за счёт средств бюджетов</t>
  </si>
  <si>
    <t>0909601</t>
  </si>
  <si>
    <t>Закупка товаров, работ, услуг в целях капитального ремонта государственного (муниципального) имущества</t>
  </si>
  <si>
    <t>243</t>
  </si>
  <si>
    <t>Софинансирование программ муниципальных образований  по переселению граждан из аварийного жилищного фонда</t>
  </si>
  <si>
    <t>0910338</t>
  </si>
  <si>
    <t>Реализация мероприятий подпрограммы "Безопасность жилищно-коммунального хозяйства"  в рамках государственной программы Новосибирской области "Жилищно-коммунальное хозяйства Новосибирской области в 2015-2020 годах"</t>
  </si>
  <si>
    <t>0917043</t>
  </si>
  <si>
    <t>Софинансирование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в Новосибирской области в 2015-2020 годах" (За исключением софинансирования  капитальных вложений)</t>
  </si>
  <si>
    <t>0917044</t>
  </si>
  <si>
    <t>0917045</t>
  </si>
  <si>
    <t>Реализация мероприятий муниципальной программы "Энергосбережение в жилищно-коммунальном комплексе города Искитима"</t>
  </si>
  <si>
    <t>1400414</t>
  </si>
  <si>
    <t>Реализация мероприятий муниципальной программы "Комплексная замена лифтов на 2012-2015 годы"</t>
  </si>
  <si>
    <t>2400412</t>
  </si>
  <si>
    <t>Софинансирование мероприятий подпрограммы Государственная поддержа муниципальных образований в Новосибирской области в обеспечении жилыми помещениями многодетных семей" в рамках государственной пргограммы Новосибирской области "Стимулирование развития жи лищного строительства в Новосибирской области на 2015-2020 годы"</t>
  </si>
  <si>
    <t>2500413</t>
  </si>
  <si>
    <t>Реализация мероприятий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</si>
  <si>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3207072</t>
  </si>
  <si>
    <t>4147062</t>
  </si>
  <si>
    <t>4157063</t>
  </si>
  <si>
    <t>Иные мероприятия в сфере жилищного хозяйства</t>
  </si>
  <si>
    <t>9900415</t>
  </si>
  <si>
    <t>Софинансирование мероприятий подпрограммы "Строительство (приобретение на первичном рынке) служебного жилья для отдельных категорий граждан в рамках программы "Стимулирование развития жилищного строительства в Новосибирской области на 2015-2020 годы</t>
  </si>
  <si>
    <t>9900570</t>
  </si>
  <si>
    <t>Софинансирование мероприятий по переселению из аварийного жилищного фонда</t>
  </si>
  <si>
    <t>9900580</t>
  </si>
  <si>
    <t>Обеспечение деятельности учреждений социального обслуживания населения</t>
  </si>
  <si>
    <t>9907020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</si>
  <si>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 – Фонда содействия реформированию жилищно-коммунального хозяйства</t>
  </si>
  <si>
    <t>9909502</t>
  </si>
  <si>
    <t>Обеспечение мероприятий по переселению граждан из аварийного жилищного фонда за счёт средств бюджетов</t>
  </si>
  <si>
    <t>9909602</t>
  </si>
  <si>
    <t>Коммунальное хозяйство</t>
  </si>
  <si>
    <t>Реализация мероприятий подпрограммы "Чистая вода" в рамках государственной программы Новосибирской области "Жилищно-коммунальное хозяйства Новосибирской области в 2015-2020 годах"</t>
  </si>
  <si>
    <t>0947064</t>
  </si>
  <si>
    <t>Мероприятия в сфере газификации территории города Искитима</t>
  </si>
  <si>
    <t>2200406</t>
  </si>
  <si>
    <t>Софинансирование мероприятий подпрограммы "Чистая вода" в рамках государственной программы Новосибирской области "Жилищно-коммунальное хозяйство Новосибирской области в 2015-2020 годах"</t>
  </si>
  <si>
    <t>4400416</t>
  </si>
  <si>
    <t>Иные мероприятия в сфере коммунального хозяйства</t>
  </si>
  <si>
    <t>9900416</t>
  </si>
  <si>
    <t>Обеспечение мероприятий по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</si>
  <si>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9909505</t>
  </si>
  <si>
    <t>Софинансирование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</si>
  <si>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>9909506</t>
  </si>
  <si>
    <t>Благоустройство</t>
  </si>
  <si>
    <t>Реализация мероприятий подпрограммы"Благоустройство территорий населенных пунктов" в рамках государственной программы Новосибирской области "Жилищно-коммунальное хозяйства Новосибирской области в 2015-2020 годах"</t>
  </si>
  <si>
    <t>0927041</t>
  </si>
  <si>
    <t>9900417</t>
  </si>
  <si>
    <t>Мероприятия по наказам избирателей</t>
  </si>
  <si>
    <t>9900418</t>
  </si>
  <si>
    <t>Софинансирование мероприятий подпрограммы "Благоустройство территорий населенных пунктов" в рамках государственной прграммы "Жилищно-коммунальное хозяйство Новосибирской области в 2015-2020 годах"</t>
  </si>
  <si>
    <t>9900564</t>
  </si>
  <si>
    <t>Другие вопросы в области жилищно-коммунального хозяйства</t>
  </si>
  <si>
    <t>Расходы на обеспечение деятельности муниципальных казенных учреждений</t>
  </si>
  <si>
    <t>9900059</t>
  </si>
  <si>
    <t>Фонд оплаты труда казенных учреждений и взносы по обязательному социальному страхованию</t>
  </si>
  <si>
    <t>111</t>
  </si>
  <si>
    <t>ОХРАНА ОКРУЖАЮЩЕЙ СРЕДЫ</t>
  </si>
  <si>
    <t>Другие вопросы в области охраны окружающей среды</t>
  </si>
  <si>
    <t>Реализация мероприятий муниципальной программы "Охрана окружающей среды г.Искитима на 2011-2015 годы"</t>
  </si>
  <si>
    <t>0808323</t>
  </si>
  <si>
    <t>ОБРАЗОВАНИЕ</t>
  </si>
  <si>
    <t>07</t>
  </si>
  <si>
    <t>Дошкольное образование</t>
  </si>
  <si>
    <t>0717011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</si>
  <si>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</si>
  <si>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</si>
  <si>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</si>
  <si>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</si>
  <si>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Реализация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                             области "Развитие образования, создание условий для социализации детей и учащейся молодежи в Новосибирской области на 2015-2020 годы"</t>
  </si>
  <si>
    <t>0717038</t>
  </si>
  <si>
    <t>Реализация мероприятий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                             молодежи в Новосибирской области на 2015-2020 годы"</t>
  </si>
  <si>
    <t>0717049</t>
  </si>
  <si>
    <t>Софинансирование мероприятий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 й области на 2015-2020 годы за исключением капитальных вложений</t>
  </si>
  <si>
    <t>2800419</t>
  </si>
  <si>
    <t>Софинансирование мероприятий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 й области на 2015-2020 годы" в части капитальных вложений</t>
  </si>
  <si>
    <t>2800420</t>
  </si>
  <si>
    <t>Софинансирование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 ования, создание условий для социализации детей и учащейся молодежи в Новосибирской области на 2015-2020 годы"</t>
  </si>
  <si>
    <t>2800450</t>
  </si>
  <si>
    <t>Обеспечение деятельности дошкольных учреждений</t>
  </si>
  <si>
    <t>9907009</t>
  </si>
  <si>
    <t>Общее образование</t>
  </si>
  <si>
    <t>0717012</t>
  </si>
  <si>
    <t>Социальная поддержка отдельных категорий детей, обучающихся в общеобразовательных организациях</t>
  </si>
  <si>
    <t>0717013</t>
  </si>
  <si>
    <t>0717014</t>
  </si>
  <si>
    <t>Иные выплаты персоналу казенных учреждений, за исключением фонда оплаты труда</t>
  </si>
  <si>
    <t>112</t>
  </si>
  <si>
    <t>0717052</t>
  </si>
  <si>
    <t>Софинансирование мероприятий государственной программы Новосибирской области "Совершенствование организации школьного питания в Новосибирской области на 2012-2016 годы"</t>
  </si>
  <si>
    <t>2700418</t>
  </si>
  <si>
    <t>Мероприятия, связанные с деятельностью учреждений</t>
  </si>
  <si>
    <t>9904318</t>
  </si>
  <si>
    <t>Реализация мероприятий по организации досуга детей в каникулярное время</t>
  </si>
  <si>
    <t>9904328</t>
  </si>
  <si>
    <t>Обеспечение деятельности начальных, неполных средних и средних школ</t>
  </si>
  <si>
    <t>9907010</t>
  </si>
  <si>
    <t>Обеспечение деятельности учреждений по внешкольной работе с детьми</t>
  </si>
  <si>
    <t>9907023</t>
  </si>
  <si>
    <t>Софинансирование мероприятий по замене окон в муниципальных образовательных учреждениях</t>
  </si>
  <si>
    <t>9907053</t>
  </si>
  <si>
    <t>Реализация мероприятий по совершенствованию организации школьного питания в Новосибирской области</t>
  </si>
  <si>
    <t>9907077</t>
  </si>
  <si>
    <t>Молодежная политика и оздоровление детей</t>
  </si>
  <si>
    <t>Реализация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2014 - 2019 годы"</t>
  </si>
  <si>
    <t>0307051</t>
  </si>
  <si>
    <t>Оздоровление детей в рамках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</si>
  <si>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0407035</t>
  </si>
  <si>
    <t>Реализация мероприятий муниципальной программы "Развитие молодежной политики на территории г.Искитима на 2014-2015 годы"</t>
  </si>
  <si>
    <t>1004319</t>
  </si>
  <si>
    <t>Премии и гранты</t>
  </si>
  <si>
    <t>350</t>
  </si>
  <si>
    <t>Иные выплаты населению</t>
  </si>
  <si>
    <t>360</t>
  </si>
  <si>
    <t>Реализация мероприятий муниципальной программы " Меры социальной поддержки граждан города Искитима на 2013-2017 годы"</t>
  </si>
  <si>
    <t>2107067</t>
  </si>
  <si>
    <t>Обеспечение деятельности учреждений по проведению организационно-воспитательной работы с молодежью</t>
  </si>
  <si>
    <t>9904317</t>
  </si>
  <si>
    <t>Обеспечение деятельности учреждений по проведению оздоровительной кампании детей</t>
  </si>
  <si>
    <t>9904327</t>
  </si>
  <si>
    <t>Другие вопросы в области образования</t>
  </si>
  <si>
    <t>Иные межбюджетные трансферты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   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</si>
  <si>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0717026</t>
  </si>
  <si>
    <t>Софинансирование мероприятий по допризывной подготовке граждан Российской Федерации  в Новосибирской области подпрограммы "Развитие дошкольного, общего и дополнительного образования детей в рамках государственной программы Новосибирской области "Развитие  образования, создание условий для социализации детей и учащейся молодежи в Новосибирской области на 2015-2020 годы"</t>
  </si>
  <si>
    <t>3000422</t>
  </si>
  <si>
    <t>КУЛЬТУРА,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</si>
  <si>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</si>
  <si>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</si>
  <si>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1105144</t>
  </si>
  <si>
    <t>Обеспечение деятельности учреждений культуры</t>
  </si>
  <si>
    <t>9904408</t>
  </si>
  <si>
    <t>Обеспечение деятельности музея</t>
  </si>
  <si>
    <t>9904418</t>
  </si>
  <si>
    <t>Обеспечение деятельности библиотек</t>
  </si>
  <si>
    <t>9904428</t>
  </si>
  <si>
    <t>Софинансирование государственной программы Новосибирской области "Культура Новосибирской области на 2015-2020 годы"</t>
  </si>
  <si>
    <t>9908144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</si>
  <si>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</si>
  <si>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</si>
  <si>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</si>
  <si>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Социальные доплаты к пенсиям муниципальных служащих</t>
  </si>
  <si>
    <t>9900204</t>
  </si>
  <si>
    <t>Пособия, компенсации, меры социальной поддержки по публичным нормативным обязательствам</t>
  </si>
  <si>
    <t>313</t>
  </si>
  <si>
    <t>Социальное обслуживание населения</t>
  </si>
  <si>
    <t>Социальное обеспечение населения</t>
  </si>
  <si>
    <t>Реализация мероприятий муниципальной программы "Обеспечение жильем молодых семей в городе Искитиме Новосибирской области на 2012-2015 годы"</t>
  </si>
  <si>
    <t>1500421</t>
  </si>
  <si>
    <t>Субсидии гражданам на приобретение жилья</t>
  </si>
  <si>
    <t>322</t>
  </si>
  <si>
    <t>3907027</t>
  </si>
  <si>
    <t>9905134</t>
  </si>
  <si>
    <t>Охрана семьи и детства</t>
  </si>
  <si>
    <t>Пособия, компенсации и иные социальные выплаты гражданам, кроме публичных нормативных обязательств</t>
  </si>
  <si>
    <t>321</t>
  </si>
  <si>
    <t>Другие вопросы в области социальной политики</t>
  </si>
  <si>
    <t>Приобретение товаров, работ, услуг в пользу граждан в целях их социального обеспечения</t>
  </si>
  <si>
    <t>323</t>
  </si>
  <si>
    <t>Поддержка садоводческих товариществ</t>
  </si>
  <si>
    <t>9907068</t>
  </si>
  <si>
    <t>Иные мероприятия в сфере социальной политики</t>
  </si>
  <si>
    <t>9907069</t>
  </si>
  <si>
    <t>Поощрение граждан за деятельность, направленную на обеспечение благополучия города Искитима, вклад в его экономическое, социальное и культурное развитие</t>
  </si>
  <si>
    <t>9907070</t>
  </si>
  <si>
    <t>ФИЗИЧЕСКАЯ КУЛЬТУРА И СПОРТ</t>
  </si>
  <si>
    <t>Массовый спорт</t>
  </si>
  <si>
    <t>Обеспечение деятельности учреждений физической культуры и спорта</t>
  </si>
  <si>
    <t>9904871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</si>
  <si>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</si>
  <si>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</si>
  <si>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</si>
  <si>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9906231</t>
  </si>
  <si>
    <t>Обслуживание муниципального долга</t>
  </si>
  <si>
    <t>730</t>
  </si>
  <si>
    <t>99</t>
  </si>
  <si>
    <t>Условно утвержденные расходы</t>
  </si>
  <si>
    <t>9909999</t>
  </si>
  <si>
    <t>999</t>
  </si>
  <si>
    <t>Итого:</t>
  </si>
  <si>
    <t>к решению Совета депутатов</t>
  </si>
  <si>
    <t>и плановый период 2016 и 2017 годов"</t>
  </si>
  <si>
    <t>Распределение бюджетных ассигнований по разделам, подразделам, целевым статьям и видам расходов на 2015 год и плановый период 2016 и 2017 годов</t>
  </si>
  <si>
    <t>УСЛОВНО УТВЕРЖДЕННЫЕ РАСХОДЫ</t>
  </si>
  <si>
    <t>Реализация мероприятий подпрограммы "Создание системы обеспечения вызова экстренных оперативных служб на территории Новосибирской области по единому номеру «112»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</si>
  <si>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Реализация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в рамках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</si>
  <si>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Реализация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в рамках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</si>
  <si>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Реализация мероприятий по замене окон в муниципальных образовательных учреждениях на территории Новосибирской области подпрограммы "Развитие дошкольного, общего и дополнительного образования детей" в рамках госпрограмы НСО "Развитие образования, создание условий для социализации детей и учащейся молодежи в Новосибирской области"</t>
  </si>
  <si>
    <t xml:space="preserve">Реализация мероприятий муниципальной программы " Меры социальной поддержки граждан города Искитима на 2013-2017 годы"                                                                                                                                         </t>
  </si>
  <si>
    <t>Софинансирование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в Новосибирской области в 2015-2020 годах" (Софинансирование капитальных вложений)</t>
  </si>
  <si>
    <t>Приложение 7</t>
  </si>
  <si>
    <t xml:space="preserve">    "О бюджете города Искитима                     Новосибирской области на 2015 год      
и плановый период 2014 и 2015 годов"
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</si>
  <si>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</si>
  <si>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</t>
  </si>
  <si>
    <t>Реализация основных общеобразовательных программ дошкольного образования в муниципальных образовательных организациях</t>
  </si>
  <si>
    <t>Реализация основных общеобразовательных программ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</si>
  <si>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 чающихся с ограниченными возможностями здоровья</t>
  </si>
  <si>
    <t>Реализация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</si>
  <si>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Софинансирование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</si>
  <si>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Софинансирование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2014 - 2019 годы"</t>
  </si>
  <si>
    <t xml:space="preserve">от 24.12.2014 №372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</si>
</sst>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/>
    <xf numFmtId="4" fontId="1" fillId="0" borderId="0" xfId="0" applyNumberFormat="1" applyFont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3" xfId="0" applyFont="1" applyBorder="1" applyAlignment="1">
      <alignment wrapText="1"/>
    </xf>
    <xf numFmtId="49" fontId="6" fillId="0" borderId="14" xfId="0" applyNumberFormat="1" applyFont="1" applyBorder="1"/>
    <xf numFmtId="4" fontId="6" fillId="0" borderId="14" xfId="0" applyNumberFormat="1" applyFont="1" applyBorder="1"/>
    <xf numFmtId="4" fontId="6" fillId="0" borderId="15" xfId="0" applyNumberFormat="1" applyFont="1" applyBorder="1"/>
    <xf numFmtId="0" fontId="9" fillId="0" borderId="16" xfId="0" applyFont="1" applyBorder="1" applyAlignment="1">
      <alignment wrapText="1"/>
    </xf>
    <xf numFmtId="49" fontId="9" fillId="0" borderId="17" xfId="0" applyNumberFormat="1" applyFont="1" applyBorder="1"/>
    <xf numFmtId="4" fontId="9" fillId="0" borderId="17" xfId="0" applyNumberFormat="1" applyFont="1" applyBorder="1"/>
    <xf numFmtId="0" fontId="9" fillId="0" borderId="10" xfId="0" applyFont="1" applyBorder="1" applyAlignment="1">
      <alignment wrapText="1"/>
    </xf>
    <xf numFmtId="49" fontId="9" fillId="0" borderId="11" xfId="0" applyNumberFormat="1" applyFont="1" applyBorder="1"/>
    <xf numFmtId="4" fontId="9" fillId="0" borderId="11" xfId="0" applyNumberFormat="1" applyFont="1" applyBorder="1"/>
    <xf numFmtId="4" fontId="9" fillId="0" borderId="12" xfId="0" applyNumberFormat="1" applyFont="1" applyBorder="1"/>
    <xf numFmtId="0" fontId="9" fillId="0" borderId="13" xfId="0" applyFont="1" applyBorder="1" applyAlignment="1">
      <alignment wrapText="1"/>
    </xf>
    <xf numFmtId="49" fontId="9" fillId="0" borderId="14" xfId="0" applyNumberFormat="1" applyFont="1" applyBorder="1"/>
    <xf numFmtId="4" fontId="9" fillId="0" borderId="14" xfId="0" applyNumberFormat="1" applyFont="1" applyBorder="1"/>
    <xf numFmtId="4" fontId="9" fillId="0" borderId="15" xfId="0" applyNumberFormat="1" applyFont="1" applyBorder="1"/>
    <xf numFmtId="4" fontId="9" fillId="0" borderId="18" xfId="0" applyNumberFormat="1" applyFont="1" applyBorder="1"/>
    <xf numFmtId="0" fontId="1" fillId="0" borderId="0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6"/>
  <sheetViews>
    <sheetView tabSelected="1" zoomScaleNormal="100" workbookViewId="0">
      <selection activeCell="F4" sqref="F4:H4"/>
    </sheetView>
  </sheetViews>
  <sheetFormatPr defaultColWidth="8.85546875" defaultRowHeight="12.75" x14ac:dyDescent="0.2"/>
  <cols>
    <col min="1" max="1" width="57.85546875" style="1" customWidth="1"/>
    <col min="2" max="2" width="5" style="1" customWidth="1"/>
    <col min="3" max="3" width="5.7109375" style="1" customWidth="1"/>
    <col min="4" max="4" width="7.5703125" style="1" customWidth="1"/>
    <col min="5" max="5" width="7.7109375" style="1" customWidth="1"/>
    <col min="6" max="6" width="18.42578125" style="1" customWidth="1"/>
    <col min="7" max="7" width="18.5703125" style="1" customWidth="1"/>
    <col min="8" max="8" width="17.5703125" style="1" customWidth="1"/>
    <col min="9" max="16384" width="8.85546875" style="1"/>
  </cols>
  <sheetData>
    <row r="1" spans="1:8" ht="15.75" x14ac:dyDescent="0.25">
      <c r="F1" s="34" t="s">
        <v>307</v>
      </c>
      <c r="G1" s="34"/>
      <c r="H1" s="34"/>
    </row>
    <row r="2" spans="1:8" ht="15.75" customHeight="1" x14ac:dyDescent="0.25">
      <c r="D2" s="31" t="s">
        <v>297</v>
      </c>
      <c r="E2" s="35"/>
      <c r="F2" s="35"/>
      <c r="G2" s="35"/>
      <c r="H2" s="35"/>
    </row>
    <row r="3" spans="1:8" ht="15" customHeight="1" x14ac:dyDescent="0.25">
      <c r="F3" s="31" t="s">
        <v>317</v>
      </c>
      <c r="G3" s="31"/>
      <c r="H3" s="31"/>
    </row>
    <row r="4" spans="1:8" ht="30.75" customHeight="1" x14ac:dyDescent="0.25">
      <c r="F4" s="32" t="s">
        <v>308</v>
      </c>
      <c r="G4" s="33"/>
      <c r="H4" s="33"/>
    </row>
    <row r="5" spans="1:8" ht="15" customHeight="1" x14ac:dyDescent="0.25">
      <c r="F5" s="31" t="s">
        <v>298</v>
      </c>
      <c r="G5" s="31"/>
      <c r="H5" s="31"/>
    </row>
    <row r="6" spans="1:8" ht="16.149999999999999" customHeight="1" x14ac:dyDescent="0.25">
      <c r="A6" s="40"/>
      <c r="B6" s="40"/>
      <c r="C6" s="40"/>
      <c r="D6" s="40"/>
      <c r="E6" s="40"/>
      <c r="F6" s="40"/>
      <c r="G6" s="40"/>
      <c r="H6" s="40"/>
    </row>
    <row r="7" spans="1:8" hidden="1" x14ac:dyDescent="0.2"/>
    <row r="8" spans="1:8" ht="57.75" customHeight="1" x14ac:dyDescent="0.3">
      <c r="A8" s="41" t="s">
        <v>299</v>
      </c>
      <c r="B8" s="42"/>
      <c r="C8" s="42"/>
      <c r="D8" s="42"/>
      <c r="E8" s="42"/>
      <c r="F8" s="42"/>
      <c r="G8" s="42"/>
      <c r="H8" s="42"/>
    </row>
    <row r="9" spans="1:8" ht="16.899999999999999" customHeight="1" x14ac:dyDescent="0.3">
      <c r="A9" s="39"/>
      <c r="B9" s="39"/>
      <c r="C9" s="39"/>
      <c r="D9" s="39"/>
      <c r="E9" s="39"/>
      <c r="F9" s="39"/>
      <c r="G9" s="39"/>
      <c r="H9" s="39"/>
    </row>
    <row r="10" spans="1:8" ht="19.5" thickBot="1" x14ac:dyDescent="0.35">
      <c r="A10" s="6"/>
      <c r="B10" s="6"/>
      <c r="C10" s="6"/>
      <c r="D10" s="6"/>
      <c r="E10" s="6"/>
      <c r="F10" s="6"/>
      <c r="G10" s="6"/>
      <c r="H10" s="7"/>
    </row>
    <row r="11" spans="1:8" ht="32.25" customHeight="1" x14ac:dyDescent="0.2">
      <c r="A11" s="43" t="s">
        <v>1</v>
      </c>
      <c r="B11" s="36" t="s">
        <v>2</v>
      </c>
      <c r="C11" s="37"/>
      <c r="D11" s="37"/>
      <c r="E11" s="38"/>
      <c r="F11" s="36" t="s">
        <v>6</v>
      </c>
      <c r="G11" s="45"/>
      <c r="H11" s="46"/>
    </row>
    <row r="12" spans="1:8" ht="95.45" customHeight="1" thickBot="1" x14ac:dyDescent="0.25">
      <c r="A12" s="44"/>
      <c r="B12" s="8" t="s">
        <v>5</v>
      </c>
      <c r="C12" s="8" t="s">
        <v>4</v>
      </c>
      <c r="D12" s="8" t="s">
        <v>0</v>
      </c>
      <c r="E12" s="8" t="s">
        <v>3</v>
      </c>
      <c r="F12" s="8" t="s">
        <v>7</v>
      </c>
      <c r="G12" s="8" t="s">
        <v>8</v>
      </c>
      <c r="H12" s="9" t="s">
        <v>9</v>
      </c>
    </row>
    <row r="13" spans="1:8" s="2" customFormat="1" ht="13.9" customHeight="1" thickBot="1" x14ac:dyDescent="0.25">
      <c r="A13" s="10">
        <v>1</v>
      </c>
      <c r="B13" s="11">
        <v>2</v>
      </c>
      <c r="C13" s="11">
        <v>3</v>
      </c>
      <c r="D13" s="11">
        <v>4</v>
      </c>
      <c r="E13" s="11">
        <v>5</v>
      </c>
      <c r="F13" s="12">
        <v>6</v>
      </c>
      <c r="G13" s="11">
        <v>7</v>
      </c>
      <c r="H13" s="13">
        <v>8</v>
      </c>
    </row>
    <row r="14" spans="1:8" ht="14.25" x14ac:dyDescent="0.2">
      <c r="A14" s="21" t="s">
        <v>10</v>
      </c>
      <c r="B14" s="22" t="s">
        <v>12</v>
      </c>
      <c r="C14" s="22" t="s">
        <v>13</v>
      </c>
      <c r="D14" s="22" t="s">
        <v>11</v>
      </c>
      <c r="E14" s="22" t="s">
        <v>11</v>
      </c>
      <c r="F14" s="23">
        <f>F15+F18+F26+F57+F60+F69+F72</f>
        <v>76916275</v>
      </c>
      <c r="G14" s="23">
        <f t="shared" ref="G14:H14" si="0">G15+G18+G26+G57+G60+G69+G72</f>
        <v>70603088</v>
      </c>
      <c r="H14" s="24">
        <f t="shared" si="0"/>
        <v>70014188</v>
      </c>
    </row>
    <row r="15" spans="1:8" ht="42.75" x14ac:dyDescent="0.2">
      <c r="A15" s="25" t="s">
        <v>14</v>
      </c>
      <c r="B15" s="26" t="s">
        <v>12</v>
      </c>
      <c r="C15" s="26" t="s">
        <v>15</v>
      </c>
      <c r="D15" s="26" t="s">
        <v>11</v>
      </c>
      <c r="E15" s="26" t="s">
        <v>11</v>
      </c>
      <c r="F15" s="27">
        <f>F16</f>
        <v>1688635</v>
      </c>
      <c r="G15" s="27">
        <f t="shared" ref="G15:H16" si="1">G16</f>
        <v>1688635</v>
      </c>
      <c r="H15" s="28">
        <f t="shared" si="1"/>
        <v>1688635</v>
      </c>
    </row>
    <row r="16" spans="1:8" ht="15" x14ac:dyDescent="0.25">
      <c r="A16" s="14" t="s">
        <v>16</v>
      </c>
      <c r="B16" s="15" t="s">
        <v>12</v>
      </c>
      <c r="C16" s="15" t="s">
        <v>15</v>
      </c>
      <c r="D16" s="15" t="s">
        <v>17</v>
      </c>
      <c r="E16" s="15" t="s">
        <v>11</v>
      </c>
      <c r="F16" s="16">
        <f>F17</f>
        <v>1688635</v>
      </c>
      <c r="G16" s="16">
        <f t="shared" si="1"/>
        <v>1688635</v>
      </c>
      <c r="H16" s="17">
        <f t="shared" si="1"/>
        <v>1688635</v>
      </c>
    </row>
    <row r="17" spans="1:8" ht="32.25" customHeight="1" x14ac:dyDescent="0.25">
      <c r="A17" s="14" t="s">
        <v>18</v>
      </c>
      <c r="B17" s="15" t="s">
        <v>12</v>
      </c>
      <c r="C17" s="15" t="s">
        <v>15</v>
      </c>
      <c r="D17" s="15" t="s">
        <v>17</v>
      </c>
      <c r="E17" s="15" t="s">
        <v>19</v>
      </c>
      <c r="F17" s="16">
        <v>1688635</v>
      </c>
      <c r="G17" s="16">
        <v>1688635</v>
      </c>
      <c r="H17" s="17">
        <v>1688635</v>
      </c>
    </row>
    <row r="18" spans="1:8" ht="57" x14ac:dyDescent="0.2">
      <c r="A18" s="25" t="s">
        <v>20</v>
      </c>
      <c r="B18" s="26" t="s">
        <v>12</v>
      </c>
      <c r="C18" s="26" t="s">
        <v>21</v>
      </c>
      <c r="D18" s="26" t="s">
        <v>11</v>
      </c>
      <c r="E18" s="26" t="s">
        <v>11</v>
      </c>
      <c r="F18" s="27">
        <f>F19+F21+F24</f>
        <v>1533252</v>
      </c>
      <c r="G18" s="27">
        <f t="shared" ref="G18:H18" si="2">G19+G21+G24</f>
        <v>1488068</v>
      </c>
      <c r="H18" s="28">
        <f t="shared" si="2"/>
        <v>1488068</v>
      </c>
    </row>
    <row r="19" spans="1:8" ht="30" x14ac:dyDescent="0.25">
      <c r="A19" s="14" t="s">
        <v>22</v>
      </c>
      <c r="B19" s="15" t="s">
        <v>12</v>
      </c>
      <c r="C19" s="15" t="s">
        <v>21</v>
      </c>
      <c r="D19" s="15" t="s">
        <v>23</v>
      </c>
      <c r="E19" s="15" t="s">
        <v>11</v>
      </c>
      <c r="F19" s="16">
        <f>F20</f>
        <v>358133</v>
      </c>
      <c r="G19" s="16">
        <f t="shared" ref="G19:H19" si="3">G20</f>
        <v>358133</v>
      </c>
      <c r="H19" s="17">
        <f t="shared" si="3"/>
        <v>358133</v>
      </c>
    </row>
    <row r="20" spans="1:8" ht="38.25" customHeight="1" x14ac:dyDescent="0.25">
      <c r="A20" s="14" t="s">
        <v>18</v>
      </c>
      <c r="B20" s="15" t="s">
        <v>12</v>
      </c>
      <c r="C20" s="15" t="s">
        <v>21</v>
      </c>
      <c r="D20" s="15" t="s">
        <v>23</v>
      </c>
      <c r="E20" s="15" t="s">
        <v>19</v>
      </c>
      <c r="F20" s="16">
        <v>358133</v>
      </c>
      <c r="G20" s="16">
        <v>358133</v>
      </c>
      <c r="H20" s="17">
        <v>358133</v>
      </c>
    </row>
    <row r="21" spans="1:8" ht="30" x14ac:dyDescent="0.25">
      <c r="A21" s="14" t="s">
        <v>24</v>
      </c>
      <c r="B21" s="15" t="s">
        <v>12</v>
      </c>
      <c r="C21" s="15" t="s">
        <v>21</v>
      </c>
      <c r="D21" s="15" t="s">
        <v>25</v>
      </c>
      <c r="E21" s="15" t="s">
        <v>11</v>
      </c>
      <c r="F21" s="16">
        <f>F22+F23</f>
        <v>63390</v>
      </c>
      <c r="G21" s="16">
        <f t="shared" ref="G21:H21" si="4">G22+G23</f>
        <v>18206</v>
      </c>
      <c r="H21" s="17">
        <f t="shared" si="4"/>
        <v>18206</v>
      </c>
    </row>
    <row r="22" spans="1:8" ht="30" x14ac:dyDescent="0.25">
      <c r="A22" s="14" t="s">
        <v>26</v>
      </c>
      <c r="B22" s="15" t="s">
        <v>12</v>
      </c>
      <c r="C22" s="15" t="s">
        <v>21</v>
      </c>
      <c r="D22" s="15" t="s">
        <v>25</v>
      </c>
      <c r="E22" s="15" t="s">
        <v>27</v>
      </c>
      <c r="F22" s="16">
        <v>12206</v>
      </c>
      <c r="G22" s="16">
        <v>12206</v>
      </c>
      <c r="H22" s="17">
        <v>12206</v>
      </c>
    </row>
    <row r="23" spans="1:8" ht="30" x14ac:dyDescent="0.25">
      <c r="A23" s="14" t="s">
        <v>28</v>
      </c>
      <c r="B23" s="15" t="s">
        <v>12</v>
      </c>
      <c r="C23" s="15" t="s">
        <v>21</v>
      </c>
      <c r="D23" s="15" t="s">
        <v>25</v>
      </c>
      <c r="E23" s="15" t="s">
        <v>29</v>
      </c>
      <c r="F23" s="16">
        <v>51184</v>
      </c>
      <c r="G23" s="16">
        <v>6000</v>
      </c>
      <c r="H23" s="17">
        <v>6000</v>
      </c>
    </row>
    <row r="24" spans="1:8" ht="30" x14ac:dyDescent="0.25">
      <c r="A24" s="14" t="s">
        <v>30</v>
      </c>
      <c r="B24" s="15" t="s">
        <v>12</v>
      </c>
      <c r="C24" s="15" t="s">
        <v>21</v>
      </c>
      <c r="D24" s="15" t="s">
        <v>31</v>
      </c>
      <c r="E24" s="15" t="s">
        <v>11</v>
      </c>
      <c r="F24" s="16">
        <f>F25</f>
        <v>1111729</v>
      </c>
      <c r="G24" s="16">
        <f t="shared" ref="G24:H24" si="5">G25</f>
        <v>1111729</v>
      </c>
      <c r="H24" s="17">
        <f t="shared" si="5"/>
        <v>1111729</v>
      </c>
    </row>
    <row r="25" spans="1:8" ht="36" customHeight="1" x14ac:dyDescent="0.25">
      <c r="A25" s="14" t="s">
        <v>18</v>
      </c>
      <c r="B25" s="15" t="s">
        <v>12</v>
      </c>
      <c r="C25" s="15" t="s">
        <v>21</v>
      </c>
      <c r="D25" s="15" t="s">
        <v>31</v>
      </c>
      <c r="E25" s="15" t="s">
        <v>19</v>
      </c>
      <c r="F25" s="16">
        <v>1111729</v>
      </c>
      <c r="G25" s="16">
        <v>1111729</v>
      </c>
      <c r="H25" s="17">
        <v>1111729</v>
      </c>
    </row>
    <row r="26" spans="1:8" ht="57" x14ac:dyDescent="0.2">
      <c r="A26" s="25" t="s">
        <v>32</v>
      </c>
      <c r="B26" s="26" t="s">
        <v>12</v>
      </c>
      <c r="C26" s="26" t="s">
        <v>33</v>
      </c>
      <c r="D26" s="26" t="s">
        <v>11</v>
      </c>
      <c r="E26" s="26" t="s">
        <v>11</v>
      </c>
      <c r="F26" s="27">
        <f>F27+F32+F37+F42+F45+F48+F53</f>
        <v>54075206</v>
      </c>
      <c r="G26" s="27">
        <f t="shared" ref="G26:H26" si="6">G27+G32+G37+G42+G45+G48+G53</f>
        <v>51695803</v>
      </c>
      <c r="H26" s="28">
        <f t="shared" si="6"/>
        <v>51145703</v>
      </c>
    </row>
    <row r="27" spans="1:8" ht="30" x14ac:dyDescent="0.25">
      <c r="A27" s="14" t="s">
        <v>34</v>
      </c>
      <c r="B27" s="15" t="s">
        <v>12</v>
      </c>
      <c r="C27" s="15" t="s">
        <v>33</v>
      </c>
      <c r="D27" s="15" t="s">
        <v>35</v>
      </c>
      <c r="E27" s="15" t="s">
        <v>11</v>
      </c>
      <c r="F27" s="16">
        <f>F28+F29+F30+F31</f>
        <v>1079200</v>
      </c>
      <c r="G27" s="16">
        <f t="shared" ref="G27:H27" si="7">G28+G29+G30+G31</f>
        <v>1079200</v>
      </c>
      <c r="H27" s="17">
        <f t="shared" si="7"/>
        <v>1079200</v>
      </c>
    </row>
    <row r="28" spans="1:8" ht="36.75" customHeight="1" x14ac:dyDescent="0.25">
      <c r="A28" s="14" t="s">
        <v>18</v>
      </c>
      <c r="B28" s="15" t="s">
        <v>12</v>
      </c>
      <c r="C28" s="15" t="s">
        <v>33</v>
      </c>
      <c r="D28" s="15" t="s">
        <v>35</v>
      </c>
      <c r="E28" s="15" t="s">
        <v>19</v>
      </c>
      <c r="F28" s="16">
        <v>975030</v>
      </c>
      <c r="G28" s="16">
        <v>975030</v>
      </c>
      <c r="H28" s="17">
        <v>975030</v>
      </c>
    </row>
    <row r="29" spans="1:8" ht="30" x14ac:dyDescent="0.25">
      <c r="A29" s="14" t="s">
        <v>36</v>
      </c>
      <c r="B29" s="15" t="s">
        <v>12</v>
      </c>
      <c r="C29" s="15" t="s">
        <v>33</v>
      </c>
      <c r="D29" s="15" t="s">
        <v>35</v>
      </c>
      <c r="E29" s="15" t="s">
        <v>37</v>
      </c>
      <c r="F29" s="16">
        <v>2500</v>
      </c>
      <c r="G29" s="16">
        <v>2500</v>
      </c>
      <c r="H29" s="17">
        <v>2500</v>
      </c>
    </row>
    <row r="30" spans="1:8" ht="30" x14ac:dyDescent="0.25">
      <c r="A30" s="14" t="s">
        <v>26</v>
      </c>
      <c r="B30" s="15" t="s">
        <v>12</v>
      </c>
      <c r="C30" s="15" t="s">
        <v>33</v>
      </c>
      <c r="D30" s="15" t="s">
        <v>35</v>
      </c>
      <c r="E30" s="15" t="s">
        <v>27</v>
      </c>
      <c r="F30" s="16">
        <v>53000</v>
      </c>
      <c r="G30" s="16">
        <v>53000</v>
      </c>
      <c r="H30" s="17">
        <v>53000</v>
      </c>
    </row>
    <row r="31" spans="1:8" ht="30" x14ac:dyDescent="0.25">
      <c r="A31" s="14" t="s">
        <v>28</v>
      </c>
      <c r="B31" s="15" t="s">
        <v>12</v>
      </c>
      <c r="C31" s="15" t="s">
        <v>33</v>
      </c>
      <c r="D31" s="15" t="s">
        <v>35</v>
      </c>
      <c r="E31" s="15" t="s">
        <v>29</v>
      </c>
      <c r="F31" s="16">
        <v>48670</v>
      </c>
      <c r="G31" s="16">
        <v>48670</v>
      </c>
      <c r="H31" s="17">
        <v>48670</v>
      </c>
    </row>
    <row r="32" spans="1:8" ht="45" x14ac:dyDescent="0.25">
      <c r="A32" s="14" t="s">
        <v>38</v>
      </c>
      <c r="B32" s="15" t="s">
        <v>12</v>
      </c>
      <c r="C32" s="15" t="s">
        <v>33</v>
      </c>
      <c r="D32" s="15" t="s">
        <v>39</v>
      </c>
      <c r="E32" s="15" t="s">
        <v>11</v>
      </c>
      <c r="F32" s="16">
        <f>F33+F34+F35+F36</f>
        <v>1449300</v>
      </c>
      <c r="G32" s="16">
        <f t="shared" ref="G32:H32" si="8">G33+G34+G35+G36</f>
        <v>1449300</v>
      </c>
      <c r="H32" s="17">
        <f t="shared" si="8"/>
        <v>1449300</v>
      </c>
    </row>
    <row r="33" spans="1:8" ht="37.5" customHeight="1" x14ac:dyDescent="0.25">
      <c r="A33" s="14" t="s">
        <v>18</v>
      </c>
      <c r="B33" s="15" t="s">
        <v>12</v>
      </c>
      <c r="C33" s="15" t="s">
        <v>33</v>
      </c>
      <c r="D33" s="15" t="s">
        <v>39</v>
      </c>
      <c r="E33" s="15" t="s">
        <v>19</v>
      </c>
      <c r="F33" s="16">
        <v>1353550</v>
      </c>
      <c r="G33" s="16">
        <v>1353550</v>
      </c>
      <c r="H33" s="17">
        <v>1353550</v>
      </c>
    </row>
    <row r="34" spans="1:8" ht="30" x14ac:dyDescent="0.25">
      <c r="A34" s="14" t="s">
        <v>36</v>
      </c>
      <c r="B34" s="15" t="s">
        <v>12</v>
      </c>
      <c r="C34" s="15" t="s">
        <v>33</v>
      </c>
      <c r="D34" s="15" t="s">
        <v>39</v>
      </c>
      <c r="E34" s="15" t="s">
        <v>37</v>
      </c>
      <c r="F34" s="16">
        <v>1000</v>
      </c>
      <c r="G34" s="16">
        <v>1000</v>
      </c>
      <c r="H34" s="17">
        <v>1000</v>
      </c>
    </row>
    <row r="35" spans="1:8" ht="30" x14ac:dyDescent="0.25">
      <c r="A35" s="14" t="s">
        <v>26</v>
      </c>
      <c r="B35" s="15" t="s">
        <v>12</v>
      </c>
      <c r="C35" s="15" t="s">
        <v>33</v>
      </c>
      <c r="D35" s="15" t="s">
        <v>39</v>
      </c>
      <c r="E35" s="15" t="s">
        <v>27</v>
      </c>
      <c r="F35" s="16">
        <v>20390</v>
      </c>
      <c r="G35" s="16">
        <v>20390</v>
      </c>
      <c r="H35" s="17">
        <v>20390</v>
      </c>
    </row>
    <row r="36" spans="1:8" ht="30" x14ac:dyDescent="0.25">
      <c r="A36" s="14" t="s">
        <v>28</v>
      </c>
      <c r="B36" s="15" t="s">
        <v>12</v>
      </c>
      <c r="C36" s="15" t="s">
        <v>33</v>
      </c>
      <c r="D36" s="15" t="s">
        <v>39</v>
      </c>
      <c r="E36" s="15" t="s">
        <v>29</v>
      </c>
      <c r="F36" s="16">
        <v>74360</v>
      </c>
      <c r="G36" s="16">
        <v>74360</v>
      </c>
      <c r="H36" s="17">
        <v>74360</v>
      </c>
    </row>
    <row r="37" spans="1:8" ht="45" x14ac:dyDescent="0.25">
      <c r="A37" s="14" t="s">
        <v>40</v>
      </c>
      <c r="B37" s="15" t="s">
        <v>12</v>
      </c>
      <c r="C37" s="15" t="s">
        <v>33</v>
      </c>
      <c r="D37" s="15" t="s">
        <v>41</v>
      </c>
      <c r="E37" s="15" t="s">
        <v>11</v>
      </c>
      <c r="F37" s="16">
        <f>F38+F39+F40+F41</f>
        <v>2097000</v>
      </c>
      <c r="G37" s="16">
        <f t="shared" ref="G37:H37" si="9">G38+G39+G40+G41</f>
        <v>2097000</v>
      </c>
      <c r="H37" s="17">
        <f t="shared" si="9"/>
        <v>2097000</v>
      </c>
    </row>
    <row r="38" spans="1:8" ht="35.25" customHeight="1" x14ac:dyDescent="0.25">
      <c r="A38" s="14" t="s">
        <v>18</v>
      </c>
      <c r="B38" s="15" t="s">
        <v>12</v>
      </c>
      <c r="C38" s="15" t="s">
        <v>33</v>
      </c>
      <c r="D38" s="15" t="s">
        <v>41</v>
      </c>
      <c r="E38" s="15" t="s">
        <v>19</v>
      </c>
      <c r="F38" s="16">
        <v>1555012</v>
      </c>
      <c r="G38" s="16">
        <v>1555012</v>
      </c>
      <c r="H38" s="17">
        <v>1555012</v>
      </c>
    </row>
    <row r="39" spans="1:8" ht="30" x14ac:dyDescent="0.25">
      <c r="A39" s="14" t="s">
        <v>36</v>
      </c>
      <c r="B39" s="15" t="s">
        <v>12</v>
      </c>
      <c r="C39" s="15" t="s">
        <v>33</v>
      </c>
      <c r="D39" s="15" t="s">
        <v>41</v>
      </c>
      <c r="E39" s="15" t="s">
        <v>37</v>
      </c>
      <c r="F39" s="16">
        <v>20000</v>
      </c>
      <c r="G39" s="16">
        <v>20000</v>
      </c>
      <c r="H39" s="17">
        <v>20000</v>
      </c>
    </row>
    <row r="40" spans="1:8" ht="30" x14ac:dyDescent="0.25">
      <c r="A40" s="14" t="s">
        <v>26</v>
      </c>
      <c r="B40" s="15" t="s">
        <v>12</v>
      </c>
      <c r="C40" s="15" t="s">
        <v>33</v>
      </c>
      <c r="D40" s="15" t="s">
        <v>41</v>
      </c>
      <c r="E40" s="15" t="s">
        <v>27</v>
      </c>
      <c r="F40" s="16">
        <v>172700</v>
      </c>
      <c r="G40" s="16">
        <v>172700</v>
      </c>
      <c r="H40" s="17">
        <v>172700</v>
      </c>
    </row>
    <row r="41" spans="1:8" ht="30" x14ac:dyDescent="0.25">
      <c r="A41" s="14" t="s">
        <v>28</v>
      </c>
      <c r="B41" s="15" t="s">
        <v>12</v>
      </c>
      <c r="C41" s="15" t="s">
        <v>33</v>
      </c>
      <c r="D41" s="15" t="s">
        <v>41</v>
      </c>
      <c r="E41" s="15" t="s">
        <v>29</v>
      </c>
      <c r="F41" s="16">
        <v>349288</v>
      </c>
      <c r="G41" s="16">
        <v>349288</v>
      </c>
      <c r="H41" s="17">
        <v>349288</v>
      </c>
    </row>
    <row r="42" spans="1:8" ht="45" x14ac:dyDescent="0.25">
      <c r="A42" s="14" t="s">
        <v>42</v>
      </c>
      <c r="B42" s="15" t="s">
        <v>12</v>
      </c>
      <c r="C42" s="15" t="s">
        <v>33</v>
      </c>
      <c r="D42" s="15" t="s">
        <v>43</v>
      </c>
      <c r="E42" s="15" t="s">
        <v>11</v>
      </c>
      <c r="F42" s="16">
        <f>F43+F44</f>
        <v>2100</v>
      </c>
      <c r="G42" s="16">
        <f t="shared" ref="G42:H42" si="10">G43+G44</f>
        <v>1900</v>
      </c>
      <c r="H42" s="17">
        <f t="shared" si="10"/>
        <v>1800</v>
      </c>
    </row>
    <row r="43" spans="1:8" ht="38.25" customHeight="1" x14ac:dyDescent="0.25">
      <c r="A43" s="14" t="s">
        <v>18</v>
      </c>
      <c r="B43" s="15" t="s">
        <v>12</v>
      </c>
      <c r="C43" s="15" t="s">
        <v>33</v>
      </c>
      <c r="D43" s="15" t="s">
        <v>43</v>
      </c>
      <c r="E43" s="15" t="s">
        <v>19</v>
      </c>
      <c r="F43" s="16">
        <v>1914</v>
      </c>
      <c r="G43" s="16">
        <v>1732</v>
      </c>
      <c r="H43" s="17">
        <v>1641</v>
      </c>
    </row>
    <row r="44" spans="1:8" ht="30" x14ac:dyDescent="0.25">
      <c r="A44" s="14" t="s">
        <v>28</v>
      </c>
      <c r="B44" s="15" t="s">
        <v>12</v>
      </c>
      <c r="C44" s="15" t="s">
        <v>33</v>
      </c>
      <c r="D44" s="15" t="s">
        <v>43</v>
      </c>
      <c r="E44" s="15" t="s">
        <v>29</v>
      </c>
      <c r="F44" s="16">
        <v>186</v>
      </c>
      <c r="G44" s="16">
        <v>168</v>
      </c>
      <c r="H44" s="17">
        <v>159</v>
      </c>
    </row>
    <row r="45" spans="1:8" ht="30" x14ac:dyDescent="0.25">
      <c r="A45" s="14" t="s">
        <v>22</v>
      </c>
      <c r="B45" s="15" t="s">
        <v>12</v>
      </c>
      <c r="C45" s="15" t="s">
        <v>33</v>
      </c>
      <c r="D45" s="15" t="s">
        <v>23</v>
      </c>
      <c r="E45" s="15" t="s">
        <v>11</v>
      </c>
      <c r="F45" s="16">
        <f>F46+F47</f>
        <v>40042850</v>
      </c>
      <c r="G45" s="16">
        <f t="shared" ref="G45:H45" si="11">G46+G47</f>
        <v>40042850</v>
      </c>
      <c r="H45" s="17">
        <f t="shared" si="11"/>
        <v>40042850</v>
      </c>
    </row>
    <row r="46" spans="1:8" ht="35.25" customHeight="1" x14ac:dyDescent="0.25">
      <c r="A46" s="14" t="s">
        <v>18</v>
      </c>
      <c r="B46" s="15" t="s">
        <v>12</v>
      </c>
      <c r="C46" s="15" t="s">
        <v>33</v>
      </c>
      <c r="D46" s="15" t="s">
        <v>23</v>
      </c>
      <c r="E46" s="15" t="s">
        <v>19</v>
      </c>
      <c r="F46" s="16">
        <v>40010600</v>
      </c>
      <c r="G46" s="16">
        <v>40010600</v>
      </c>
      <c r="H46" s="17">
        <v>40010600</v>
      </c>
    </row>
    <row r="47" spans="1:8" ht="30" x14ac:dyDescent="0.25">
      <c r="A47" s="14" t="s">
        <v>36</v>
      </c>
      <c r="B47" s="15" t="s">
        <v>12</v>
      </c>
      <c r="C47" s="15" t="s">
        <v>33</v>
      </c>
      <c r="D47" s="15" t="s">
        <v>23</v>
      </c>
      <c r="E47" s="15" t="s">
        <v>37</v>
      </c>
      <c r="F47" s="16">
        <v>32250</v>
      </c>
      <c r="G47" s="16">
        <v>32250</v>
      </c>
      <c r="H47" s="17">
        <v>32250</v>
      </c>
    </row>
    <row r="48" spans="1:8" ht="30" x14ac:dyDescent="0.25">
      <c r="A48" s="14" t="s">
        <v>24</v>
      </c>
      <c r="B48" s="15" t="s">
        <v>12</v>
      </c>
      <c r="C48" s="15" t="s">
        <v>33</v>
      </c>
      <c r="D48" s="15" t="s">
        <v>25</v>
      </c>
      <c r="E48" s="15" t="s">
        <v>11</v>
      </c>
      <c r="F48" s="16">
        <f>F49+F50+F51+F52</f>
        <v>9126456</v>
      </c>
      <c r="G48" s="16">
        <f t="shared" ref="G48:H48" si="12">G49+G50+G51+G52</f>
        <v>6747253</v>
      </c>
      <c r="H48" s="17">
        <f t="shared" si="12"/>
        <v>6197253</v>
      </c>
    </row>
    <row r="49" spans="1:8" ht="30" x14ac:dyDescent="0.25">
      <c r="A49" s="14" t="s">
        <v>26</v>
      </c>
      <c r="B49" s="15" t="s">
        <v>12</v>
      </c>
      <c r="C49" s="15" t="s">
        <v>33</v>
      </c>
      <c r="D49" s="15" t="s">
        <v>25</v>
      </c>
      <c r="E49" s="15" t="s">
        <v>27</v>
      </c>
      <c r="F49" s="16">
        <v>2093368</v>
      </c>
      <c r="G49" s="16">
        <v>1870068</v>
      </c>
      <c r="H49" s="17">
        <v>1870068</v>
      </c>
    </row>
    <row r="50" spans="1:8" ht="30" x14ac:dyDescent="0.25">
      <c r="A50" s="14" t="s">
        <v>28</v>
      </c>
      <c r="B50" s="15" t="s">
        <v>12</v>
      </c>
      <c r="C50" s="15" t="s">
        <v>33</v>
      </c>
      <c r="D50" s="15" t="s">
        <v>25</v>
      </c>
      <c r="E50" s="15" t="s">
        <v>29</v>
      </c>
      <c r="F50" s="16">
        <v>6549488</v>
      </c>
      <c r="G50" s="16">
        <v>4393585</v>
      </c>
      <c r="H50" s="17">
        <v>3843585</v>
      </c>
    </row>
    <row r="51" spans="1:8" ht="19.5" customHeight="1" x14ac:dyDescent="0.25">
      <c r="A51" s="14" t="s">
        <v>44</v>
      </c>
      <c r="B51" s="15" t="s">
        <v>12</v>
      </c>
      <c r="C51" s="15" t="s">
        <v>33</v>
      </c>
      <c r="D51" s="15" t="s">
        <v>25</v>
      </c>
      <c r="E51" s="15" t="s">
        <v>45</v>
      </c>
      <c r="F51" s="16">
        <v>180000</v>
      </c>
      <c r="G51" s="16">
        <v>180000</v>
      </c>
      <c r="H51" s="17">
        <v>180000</v>
      </c>
    </row>
    <row r="52" spans="1:8" ht="15" x14ac:dyDescent="0.25">
      <c r="A52" s="14" t="s">
        <v>46</v>
      </c>
      <c r="B52" s="15" t="s">
        <v>12</v>
      </c>
      <c r="C52" s="15" t="s">
        <v>33</v>
      </c>
      <c r="D52" s="15" t="s">
        <v>25</v>
      </c>
      <c r="E52" s="15" t="s">
        <v>47</v>
      </c>
      <c r="F52" s="16">
        <v>303600</v>
      </c>
      <c r="G52" s="16">
        <v>303600</v>
      </c>
      <c r="H52" s="17">
        <v>303600</v>
      </c>
    </row>
    <row r="53" spans="1:8" ht="45" x14ac:dyDescent="0.25">
      <c r="A53" s="14" t="s">
        <v>48</v>
      </c>
      <c r="B53" s="15" t="s">
        <v>12</v>
      </c>
      <c r="C53" s="15" t="s">
        <v>33</v>
      </c>
      <c r="D53" s="15" t="s">
        <v>49</v>
      </c>
      <c r="E53" s="15" t="s">
        <v>11</v>
      </c>
      <c r="F53" s="16">
        <f>F54+F55+F56</f>
        <v>278300</v>
      </c>
      <c r="G53" s="16">
        <f t="shared" ref="G53:H53" si="13">G54+G55+G56</f>
        <v>278300</v>
      </c>
      <c r="H53" s="17">
        <f t="shared" si="13"/>
        <v>278300</v>
      </c>
    </row>
    <row r="54" spans="1:8" ht="32.25" customHeight="1" x14ac:dyDescent="0.25">
      <c r="A54" s="14" t="s">
        <v>18</v>
      </c>
      <c r="B54" s="15" t="s">
        <v>12</v>
      </c>
      <c r="C54" s="15" t="s">
        <v>33</v>
      </c>
      <c r="D54" s="15" t="s">
        <v>49</v>
      </c>
      <c r="E54" s="15" t="s">
        <v>19</v>
      </c>
      <c r="F54" s="16">
        <v>253643</v>
      </c>
      <c r="G54" s="16">
        <v>253643</v>
      </c>
      <c r="H54" s="17">
        <v>253643</v>
      </c>
    </row>
    <row r="55" spans="1:8" ht="30" x14ac:dyDescent="0.25">
      <c r="A55" s="14" t="s">
        <v>26</v>
      </c>
      <c r="B55" s="15" t="s">
        <v>12</v>
      </c>
      <c r="C55" s="15" t="s">
        <v>33</v>
      </c>
      <c r="D55" s="15" t="s">
        <v>49</v>
      </c>
      <c r="E55" s="15" t="s">
        <v>27</v>
      </c>
      <c r="F55" s="16">
        <v>4300</v>
      </c>
      <c r="G55" s="16">
        <v>4300</v>
      </c>
      <c r="H55" s="17">
        <v>4300</v>
      </c>
    </row>
    <row r="56" spans="1:8" ht="30" x14ac:dyDescent="0.25">
      <c r="A56" s="14" t="s">
        <v>28</v>
      </c>
      <c r="B56" s="15" t="s">
        <v>12</v>
      </c>
      <c r="C56" s="15" t="s">
        <v>33</v>
      </c>
      <c r="D56" s="15" t="s">
        <v>49</v>
      </c>
      <c r="E56" s="15" t="s">
        <v>29</v>
      </c>
      <c r="F56" s="16">
        <v>20357</v>
      </c>
      <c r="G56" s="16">
        <v>20357</v>
      </c>
      <c r="H56" s="17">
        <v>20357</v>
      </c>
    </row>
    <row r="57" spans="1:8" ht="14.25" x14ac:dyDescent="0.2">
      <c r="A57" s="25" t="s">
        <v>50</v>
      </c>
      <c r="B57" s="26" t="s">
        <v>12</v>
      </c>
      <c r="C57" s="26" t="s">
        <v>51</v>
      </c>
      <c r="D57" s="26" t="s">
        <v>11</v>
      </c>
      <c r="E57" s="26" t="s">
        <v>11</v>
      </c>
      <c r="F57" s="27">
        <f>F58</f>
        <v>0</v>
      </c>
      <c r="G57" s="27">
        <f t="shared" ref="G57:H58" si="14">G58</f>
        <v>38800</v>
      </c>
      <c r="H57" s="28">
        <f t="shared" si="14"/>
        <v>0</v>
      </c>
    </row>
    <row r="58" spans="1:8" ht="60" x14ac:dyDescent="0.25">
      <c r="A58" s="14" t="s">
        <v>52</v>
      </c>
      <c r="B58" s="15" t="s">
        <v>12</v>
      </c>
      <c r="C58" s="15" t="s">
        <v>51</v>
      </c>
      <c r="D58" s="15" t="s">
        <v>53</v>
      </c>
      <c r="E58" s="15" t="s">
        <v>11</v>
      </c>
      <c r="F58" s="16">
        <f>F59</f>
        <v>0</v>
      </c>
      <c r="G58" s="16">
        <f t="shared" si="14"/>
        <v>38800</v>
      </c>
      <c r="H58" s="17">
        <f t="shared" si="14"/>
        <v>0</v>
      </c>
    </row>
    <row r="59" spans="1:8" ht="30" x14ac:dyDescent="0.25">
      <c r="A59" s="14" t="s">
        <v>28</v>
      </c>
      <c r="B59" s="15" t="s">
        <v>12</v>
      </c>
      <c r="C59" s="15" t="s">
        <v>51</v>
      </c>
      <c r="D59" s="15" t="s">
        <v>53</v>
      </c>
      <c r="E59" s="15" t="s">
        <v>29</v>
      </c>
      <c r="F59" s="16">
        <v>0</v>
      </c>
      <c r="G59" s="16">
        <v>38800</v>
      </c>
      <c r="H59" s="17">
        <v>0</v>
      </c>
    </row>
    <row r="60" spans="1:8" ht="42.75" x14ac:dyDescent="0.2">
      <c r="A60" s="25" t="s">
        <v>54</v>
      </c>
      <c r="B60" s="26" t="s">
        <v>12</v>
      </c>
      <c r="C60" s="26" t="s">
        <v>55</v>
      </c>
      <c r="D60" s="26" t="s">
        <v>11</v>
      </c>
      <c r="E60" s="26" t="s">
        <v>11</v>
      </c>
      <c r="F60" s="27">
        <f>F61+F64</f>
        <v>10274182</v>
      </c>
      <c r="G60" s="27">
        <f t="shared" ref="G60:H60" si="15">G61+G64</f>
        <v>9985182</v>
      </c>
      <c r="H60" s="28">
        <f t="shared" si="15"/>
        <v>9985182</v>
      </c>
    </row>
    <row r="61" spans="1:8" ht="30" x14ac:dyDescent="0.25">
      <c r="A61" s="14" t="s">
        <v>22</v>
      </c>
      <c r="B61" s="15" t="s">
        <v>12</v>
      </c>
      <c r="C61" s="15" t="s">
        <v>55</v>
      </c>
      <c r="D61" s="15" t="s">
        <v>23</v>
      </c>
      <c r="E61" s="15" t="s">
        <v>11</v>
      </c>
      <c r="F61" s="16">
        <f>F62+F63</f>
        <v>9337469</v>
      </c>
      <c r="G61" s="16">
        <f t="shared" ref="G61:H61" si="16">G62+G63</f>
        <v>9337469</v>
      </c>
      <c r="H61" s="17">
        <f t="shared" si="16"/>
        <v>9337469</v>
      </c>
    </row>
    <row r="62" spans="1:8" ht="33" customHeight="1" x14ac:dyDescent="0.25">
      <c r="A62" s="14" t="s">
        <v>18</v>
      </c>
      <c r="B62" s="15" t="s">
        <v>12</v>
      </c>
      <c r="C62" s="15" t="s">
        <v>55</v>
      </c>
      <c r="D62" s="15" t="s">
        <v>23</v>
      </c>
      <c r="E62" s="15" t="s">
        <v>19</v>
      </c>
      <c r="F62" s="16">
        <v>9287469</v>
      </c>
      <c r="G62" s="16">
        <v>9287469</v>
      </c>
      <c r="H62" s="17">
        <v>9287469</v>
      </c>
    </row>
    <row r="63" spans="1:8" ht="30" x14ac:dyDescent="0.25">
      <c r="A63" s="14" t="s">
        <v>36</v>
      </c>
      <c r="B63" s="15" t="s">
        <v>12</v>
      </c>
      <c r="C63" s="15" t="s">
        <v>55</v>
      </c>
      <c r="D63" s="15" t="s">
        <v>23</v>
      </c>
      <c r="E63" s="15" t="s">
        <v>37</v>
      </c>
      <c r="F63" s="16">
        <v>50000</v>
      </c>
      <c r="G63" s="16">
        <v>50000</v>
      </c>
      <c r="H63" s="17">
        <v>50000</v>
      </c>
    </row>
    <row r="64" spans="1:8" ht="30" x14ac:dyDescent="0.25">
      <c r="A64" s="14" t="s">
        <v>24</v>
      </c>
      <c r="B64" s="15" t="s">
        <v>12</v>
      </c>
      <c r="C64" s="15" t="s">
        <v>55</v>
      </c>
      <c r="D64" s="15" t="s">
        <v>25</v>
      </c>
      <c r="E64" s="15" t="s">
        <v>11</v>
      </c>
      <c r="F64" s="16">
        <f>F65+F66+F67+F68</f>
        <v>936713</v>
      </c>
      <c r="G64" s="16">
        <f t="shared" ref="G64:H64" si="17">G65+G66+G67+G68</f>
        <v>647713</v>
      </c>
      <c r="H64" s="17">
        <f t="shared" si="17"/>
        <v>647713</v>
      </c>
    </row>
    <row r="65" spans="1:8" ht="30" x14ac:dyDescent="0.25">
      <c r="A65" s="14" t="s">
        <v>26</v>
      </c>
      <c r="B65" s="15" t="s">
        <v>12</v>
      </c>
      <c r="C65" s="15" t="s">
        <v>55</v>
      </c>
      <c r="D65" s="15" t="s">
        <v>25</v>
      </c>
      <c r="E65" s="15" t="s">
        <v>27</v>
      </c>
      <c r="F65" s="16">
        <v>608525</v>
      </c>
      <c r="G65" s="16">
        <v>445525</v>
      </c>
      <c r="H65" s="17">
        <v>445525</v>
      </c>
    </row>
    <row r="66" spans="1:8" ht="30" x14ac:dyDescent="0.25">
      <c r="A66" s="14" t="s">
        <v>28</v>
      </c>
      <c r="B66" s="15" t="s">
        <v>12</v>
      </c>
      <c r="C66" s="15" t="s">
        <v>55</v>
      </c>
      <c r="D66" s="15" t="s">
        <v>25</v>
      </c>
      <c r="E66" s="15" t="s">
        <v>29</v>
      </c>
      <c r="F66" s="16">
        <v>321988</v>
      </c>
      <c r="G66" s="16">
        <v>195988</v>
      </c>
      <c r="H66" s="17">
        <v>195988</v>
      </c>
    </row>
    <row r="67" spans="1:8" ht="24.75" customHeight="1" x14ac:dyDescent="0.25">
      <c r="A67" s="14" t="s">
        <v>44</v>
      </c>
      <c r="B67" s="15" t="s">
        <v>12</v>
      </c>
      <c r="C67" s="15" t="s">
        <v>55</v>
      </c>
      <c r="D67" s="15" t="s">
        <v>25</v>
      </c>
      <c r="E67" s="15" t="s">
        <v>45</v>
      </c>
      <c r="F67" s="16">
        <v>2600</v>
      </c>
      <c r="G67" s="16">
        <v>2600</v>
      </c>
      <c r="H67" s="17">
        <v>2600</v>
      </c>
    </row>
    <row r="68" spans="1:8" ht="15" x14ac:dyDescent="0.25">
      <c r="A68" s="14" t="s">
        <v>46</v>
      </c>
      <c r="B68" s="15" t="s">
        <v>12</v>
      </c>
      <c r="C68" s="15" t="s">
        <v>55</v>
      </c>
      <c r="D68" s="15" t="s">
        <v>25</v>
      </c>
      <c r="E68" s="15" t="s">
        <v>47</v>
      </c>
      <c r="F68" s="16">
        <v>3600</v>
      </c>
      <c r="G68" s="16">
        <v>3600</v>
      </c>
      <c r="H68" s="17">
        <v>3600</v>
      </c>
    </row>
    <row r="69" spans="1:8" ht="14.25" x14ac:dyDescent="0.2">
      <c r="A69" s="25" t="s">
        <v>56</v>
      </c>
      <c r="B69" s="26" t="s">
        <v>12</v>
      </c>
      <c r="C69" s="26" t="s">
        <v>57</v>
      </c>
      <c r="D69" s="26" t="s">
        <v>11</v>
      </c>
      <c r="E69" s="26" t="s">
        <v>11</v>
      </c>
      <c r="F69" s="27">
        <f>F70</f>
        <v>2500000</v>
      </c>
      <c r="G69" s="27">
        <f t="shared" ref="G69:H70" si="18">G70</f>
        <v>2500000</v>
      </c>
      <c r="H69" s="28">
        <f t="shared" si="18"/>
        <v>2500000</v>
      </c>
    </row>
    <row r="70" spans="1:8" ht="15" x14ac:dyDescent="0.25">
      <c r="A70" s="14" t="s">
        <v>58</v>
      </c>
      <c r="B70" s="15" t="s">
        <v>12</v>
      </c>
      <c r="C70" s="15" t="s">
        <v>57</v>
      </c>
      <c r="D70" s="15" t="s">
        <v>59</v>
      </c>
      <c r="E70" s="15" t="s">
        <v>11</v>
      </c>
      <c r="F70" s="16">
        <f>F71</f>
        <v>2500000</v>
      </c>
      <c r="G70" s="16">
        <f t="shared" si="18"/>
        <v>2500000</v>
      </c>
      <c r="H70" s="17">
        <f t="shared" si="18"/>
        <v>2500000</v>
      </c>
    </row>
    <row r="71" spans="1:8" ht="15" x14ac:dyDescent="0.25">
      <c r="A71" s="14" t="s">
        <v>60</v>
      </c>
      <c r="B71" s="15" t="s">
        <v>12</v>
      </c>
      <c r="C71" s="15" t="s">
        <v>57</v>
      </c>
      <c r="D71" s="15" t="s">
        <v>59</v>
      </c>
      <c r="E71" s="15" t="s">
        <v>61</v>
      </c>
      <c r="F71" s="16">
        <v>2500000</v>
      </c>
      <c r="G71" s="16">
        <v>2500000</v>
      </c>
      <c r="H71" s="17">
        <v>2500000</v>
      </c>
    </row>
    <row r="72" spans="1:8" ht="14.25" x14ac:dyDescent="0.2">
      <c r="A72" s="25" t="s">
        <v>62</v>
      </c>
      <c r="B72" s="26" t="s">
        <v>12</v>
      </c>
      <c r="C72" s="26" t="s">
        <v>63</v>
      </c>
      <c r="D72" s="26" t="s">
        <v>11</v>
      </c>
      <c r="E72" s="26" t="s">
        <v>11</v>
      </c>
      <c r="F72" s="27">
        <f>F73</f>
        <v>6845000</v>
      </c>
      <c r="G72" s="27">
        <f t="shared" ref="G72:H72" si="19">G73</f>
        <v>3206600</v>
      </c>
      <c r="H72" s="28">
        <f t="shared" si="19"/>
        <v>3206600</v>
      </c>
    </row>
    <row r="73" spans="1:8" ht="30" x14ac:dyDescent="0.25">
      <c r="A73" s="14" t="s">
        <v>24</v>
      </c>
      <c r="B73" s="15" t="s">
        <v>12</v>
      </c>
      <c r="C73" s="15" t="s">
        <v>63</v>
      </c>
      <c r="D73" s="15" t="s">
        <v>25</v>
      </c>
      <c r="E73" s="15" t="s">
        <v>11</v>
      </c>
      <c r="F73" s="16">
        <f>F74+F75</f>
        <v>6845000</v>
      </c>
      <c r="G73" s="16">
        <f t="shared" ref="G73:H73" si="20">G74+G75</f>
        <v>3206600</v>
      </c>
      <c r="H73" s="17">
        <f t="shared" si="20"/>
        <v>3206600</v>
      </c>
    </row>
    <row r="74" spans="1:8" ht="30" x14ac:dyDescent="0.25">
      <c r="A74" s="14" t="s">
        <v>28</v>
      </c>
      <c r="B74" s="15" t="s">
        <v>12</v>
      </c>
      <c r="C74" s="15" t="s">
        <v>63</v>
      </c>
      <c r="D74" s="15" t="s">
        <v>25</v>
      </c>
      <c r="E74" s="15" t="s">
        <v>29</v>
      </c>
      <c r="F74" s="16">
        <v>4765000</v>
      </c>
      <c r="G74" s="16">
        <v>3126600</v>
      </c>
      <c r="H74" s="17">
        <v>3126600</v>
      </c>
    </row>
    <row r="75" spans="1:8" ht="15" x14ac:dyDescent="0.25">
      <c r="A75" s="14" t="s">
        <v>46</v>
      </c>
      <c r="B75" s="15" t="s">
        <v>12</v>
      </c>
      <c r="C75" s="15" t="s">
        <v>63</v>
      </c>
      <c r="D75" s="15" t="s">
        <v>25</v>
      </c>
      <c r="E75" s="15" t="s">
        <v>47</v>
      </c>
      <c r="F75" s="16">
        <v>2080000</v>
      </c>
      <c r="G75" s="16">
        <v>80000</v>
      </c>
      <c r="H75" s="17">
        <v>80000</v>
      </c>
    </row>
    <row r="76" spans="1:8" ht="28.5" x14ac:dyDescent="0.2">
      <c r="A76" s="25" t="s">
        <v>64</v>
      </c>
      <c r="B76" s="26" t="s">
        <v>21</v>
      </c>
      <c r="C76" s="26" t="s">
        <v>13</v>
      </c>
      <c r="D76" s="26" t="s">
        <v>11</v>
      </c>
      <c r="E76" s="26" t="s">
        <v>11</v>
      </c>
      <c r="F76" s="27">
        <f>F77</f>
        <v>9229198</v>
      </c>
      <c r="G76" s="27">
        <f t="shared" ref="G76:H76" si="21">G77</f>
        <v>8405452</v>
      </c>
      <c r="H76" s="28">
        <f t="shared" si="21"/>
        <v>8405452</v>
      </c>
    </row>
    <row r="77" spans="1:8" ht="42.75" x14ac:dyDescent="0.2">
      <c r="A77" s="25" t="s">
        <v>65</v>
      </c>
      <c r="B77" s="26" t="s">
        <v>21</v>
      </c>
      <c r="C77" s="26" t="s">
        <v>66</v>
      </c>
      <c r="D77" s="26" t="s">
        <v>11</v>
      </c>
      <c r="E77" s="26" t="s">
        <v>11</v>
      </c>
      <c r="F77" s="27">
        <f>F78+F80</f>
        <v>9229198</v>
      </c>
      <c r="G77" s="27">
        <f t="shared" ref="G77:H77" si="22">G78+G80</f>
        <v>8405452</v>
      </c>
      <c r="H77" s="28">
        <f t="shared" si="22"/>
        <v>8405452</v>
      </c>
    </row>
    <row r="78" spans="1:8" ht="45" x14ac:dyDescent="0.25">
      <c r="A78" s="14" t="s">
        <v>67</v>
      </c>
      <c r="B78" s="15" t="s">
        <v>21</v>
      </c>
      <c r="C78" s="15" t="s">
        <v>66</v>
      </c>
      <c r="D78" s="15" t="s">
        <v>68</v>
      </c>
      <c r="E78" s="15" t="s">
        <v>11</v>
      </c>
      <c r="F78" s="16">
        <f>F79</f>
        <v>160000</v>
      </c>
      <c r="G78" s="16">
        <f t="shared" ref="G78:H78" si="23">G79</f>
        <v>160000</v>
      </c>
      <c r="H78" s="17">
        <f t="shared" si="23"/>
        <v>160000</v>
      </c>
    </row>
    <row r="79" spans="1:8" ht="15" x14ac:dyDescent="0.25">
      <c r="A79" s="14" t="s">
        <v>69</v>
      </c>
      <c r="B79" s="15" t="s">
        <v>21</v>
      </c>
      <c r="C79" s="15" t="s">
        <v>66</v>
      </c>
      <c r="D79" s="15" t="s">
        <v>68</v>
      </c>
      <c r="E79" s="15" t="s">
        <v>70</v>
      </c>
      <c r="F79" s="16">
        <v>160000</v>
      </c>
      <c r="G79" s="16">
        <v>160000</v>
      </c>
      <c r="H79" s="17">
        <v>160000</v>
      </c>
    </row>
    <row r="80" spans="1:8" ht="30" x14ac:dyDescent="0.25">
      <c r="A80" s="14" t="s">
        <v>71</v>
      </c>
      <c r="B80" s="15" t="s">
        <v>21</v>
      </c>
      <c r="C80" s="15" t="s">
        <v>66</v>
      </c>
      <c r="D80" s="15" t="s">
        <v>72</v>
      </c>
      <c r="E80" s="15" t="s">
        <v>11</v>
      </c>
      <c r="F80" s="16">
        <f>F81+F82</f>
        <v>9069198</v>
      </c>
      <c r="G80" s="16">
        <f t="shared" ref="G80:H80" si="24">G81+G82</f>
        <v>8245452</v>
      </c>
      <c r="H80" s="17">
        <f t="shared" si="24"/>
        <v>8245452</v>
      </c>
    </row>
    <row r="81" spans="1:8" ht="60" x14ac:dyDescent="0.25">
      <c r="A81" s="14" t="s">
        <v>73</v>
      </c>
      <c r="B81" s="15" t="s">
        <v>21</v>
      </c>
      <c r="C81" s="15" t="s">
        <v>66</v>
      </c>
      <c r="D81" s="15" t="s">
        <v>72</v>
      </c>
      <c r="E81" s="15" t="s">
        <v>74</v>
      </c>
      <c r="F81" s="16">
        <v>8545452</v>
      </c>
      <c r="G81" s="16">
        <v>8245452</v>
      </c>
      <c r="H81" s="17">
        <v>8245452</v>
      </c>
    </row>
    <row r="82" spans="1:8" ht="15" x14ac:dyDescent="0.25">
      <c r="A82" s="14" t="s">
        <v>69</v>
      </c>
      <c r="B82" s="15" t="s">
        <v>21</v>
      </c>
      <c r="C82" s="15" t="s">
        <v>66</v>
      </c>
      <c r="D82" s="15" t="s">
        <v>72</v>
      </c>
      <c r="E82" s="15" t="s">
        <v>70</v>
      </c>
      <c r="F82" s="16">
        <v>523746</v>
      </c>
      <c r="G82" s="16">
        <v>0</v>
      </c>
      <c r="H82" s="17">
        <v>0</v>
      </c>
    </row>
    <row r="83" spans="1:8" ht="14.25" x14ac:dyDescent="0.2">
      <c r="A83" s="25" t="s">
        <v>75</v>
      </c>
      <c r="B83" s="26" t="s">
        <v>33</v>
      </c>
      <c r="C83" s="26" t="s">
        <v>13</v>
      </c>
      <c r="D83" s="26" t="s">
        <v>11</v>
      </c>
      <c r="E83" s="26" t="s">
        <v>11</v>
      </c>
      <c r="F83" s="27">
        <f>F84+F91+F105+F110</f>
        <v>98884440</v>
      </c>
      <c r="G83" s="27">
        <f t="shared" ref="G83:H83" si="25">G84+G91+G105+G110</f>
        <v>79360976</v>
      </c>
      <c r="H83" s="28">
        <f t="shared" si="25"/>
        <v>35795249</v>
      </c>
    </row>
    <row r="84" spans="1:8" ht="14.25" x14ac:dyDescent="0.2">
      <c r="A84" s="25" t="s">
        <v>76</v>
      </c>
      <c r="B84" s="26" t="s">
        <v>33</v>
      </c>
      <c r="C84" s="26" t="s">
        <v>77</v>
      </c>
      <c r="D84" s="26" t="s">
        <v>11</v>
      </c>
      <c r="E84" s="26" t="s">
        <v>11</v>
      </c>
      <c r="F84" s="27">
        <f>F85+F87+F89</f>
        <v>3885715</v>
      </c>
      <c r="G84" s="27">
        <f t="shared" ref="G84:H84" si="26">G85+G87+G89</f>
        <v>3600000</v>
      </c>
      <c r="H84" s="28">
        <f t="shared" si="26"/>
        <v>3600000</v>
      </c>
    </row>
    <row r="85" spans="1:8" ht="65.25" customHeight="1" x14ac:dyDescent="0.25">
      <c r="A85" s="14" t="s">
        <v>78</v>
      </c>
      <c r="B85" s="15" t="s">
        <v>33</v>
      </c>
      <c r="C85" s="15" t="s">
        <v>77</v>
      </c>
      <c r="D85" s="15" t="s">
        <v>79</v>
      </c>
      <c r="E85" s="15" t="s">
        <v>11</v>
      </c>
      <c r="F85" s="16">
        <f>F86</f>
        <v>200000</v>
      </c>
      <c r="G85" s="16">
        <f t="shared" ref="G85:H85" si="27">G86</f>
        <v>0</v>
      </c>
      <c r="H85" s="17">
        <f t="shared" si="27"/>
        <v>0</v>
      </c>
    </row>
    <row r="86" spans="1:8" ht="30" x14ac:dyDescent="0.25">
      <c r="A86" s="14" t="s">
        <v>28</v>
      </c>
      <c r="B86" s="15" t="s">
        <v>33</v>
      </c>
      <c r="C86" s="15" t="s">
        <v>77</v>
      </c>
      <c r="D86" s="15" t="s">
        <v>79</v>
      </c>
      <c r="E86" s="15" t="s">
        <v>29</v>
      </c>
      <c r="F86" s="16">
        <v>200000</v>
      </c>
      <c r="G86" s="16">
        <v>0</v>
      </c>
      <c r="H86" s="17">
        <v>0</v>
      </c>
    </row>
    <row r="87" spans="1:8" ht="60" x14ac:dyDescent="0.25">
      <c r="A87" s="14" t="s">
        <v>80</v>
      </c>
      <c r="B87" s="15" t="s">
        <v>33</v>
      </c>
      <c r="C87" s="15" t="s">
        <v>77</v>
      </c>
      <c r="D87" s="15" t="s">
        <v>81</v>
      </c>
      <c r="E87" s="15" t="s">
        <v>11</v>
      </c>
      <c r="F87" s="16">
        <f>F88</f>
        <v>85715</v>
      </c>
      <c r="G87" s="16">
        <f t="shared" ref="G87:H87" si="28">G88</f>
        <v>0</v>
      </c>
      <c r="H87" s="17">
        <f t="shared" si="28"/>
        <v>0</v>
      </c>
    </row>
    <row r="88" spans="1:8" ht="30" x14ac:dyDescent="0.25">
      <c r="A88" s="14" t="s">
        <v>28</v>
      </c>
      <c r="B88" s="15" t="s">
        <v>33</v>
      </c>
      <c r="C88" s="15" t="s">
        <v>77</v>
      </c>
      <c r="D88" s="15" t="s">
        <v>81</v>
      </c>
      <c r="E88" s="15" t="s">
        <v>29</v>
      </c>
      <c r="F88" s="16">
        <v>85715</v>
      </c>
      <c r="G88" s="16">
        <v>0</v>
      </c>
      <c r="H88" s="17">
        <v>0</v>
      </c>
    </row>
    <row r="89" spans="1:8" ht="45" x14ac:dyDescent="0.25">
      <c r="A89" s="14" t="s">
        <v>82</v>
      </c>
      <c r="B89" s="15" t="s">
        <v>33</v>
      </c>
      <c r="C89" s="15" t="s">
        <v>77</v>
      </c>
      <c r="D89" s="15" t="s">
        <v>83</v>
      </c>
      <c r="E89" s="15" t="s">
        <v>11</v>
      </c>
      <c r="F89" s="16">
        <f>F90</f>
        <v>3600000</v>
      </c>
      <c r="G89" s="16">
        <f t="shared" ref="G89:H89" si="29">G90</f>
        <v>3600000</v>
      </c>
      <c r="H89" s="17">
        <f t="shared" si="29"/>
        <v>3600000</v>
      </c>
    </row>
    <row r="90" spans="1:8" ht="45" x14ac:dyDescent="0.25">
      <c r="A90" s="14" t="s">
        <v>84</v>
      </c>
      <c r="B90" s="15" t="s">
        <v>33</v>
      </c>
      <c r="C90" s="15" t="s">
        <v>77</v>
      </c>
      <c r="D90" s="15" t="s">
        <v>83</v>
      </c>
      <c r="E90" s="15" t="s">
        <v>85</v>
      </c>
      <c r="F90" s="16">
        <v>3600000</v>
      </c>
      <c r="G90" s="16">
        <v>3600000</v>
      </c>
      <c r="H90" s="17">
        <v>3600000</v>
      </c>
    </row>
    <row r="91" spans="1:8" ht="14.25" x14ac:dyDescent="0.2">
      <c r="A91" s="25" t="s">
        <v>86</v>
      </c>
      <c r="B91" s="26" t="s">
        <v>33</v>
      </c>
      <c r="C91" s="26" t="s">
        <v>66</v>
      </c>
      <c r="D91" s="26" t="s">
        <v>11</v>
      </c>
      <c r="E91" s="26" t="s">
        <v>11</v>
      </c>
      <c r="F91" s="27">
        <f>F92+F94+F97+F100+F102</f>
        <v>87314646</v>
      </c>
      <c r="G91" s="27">
        <f t="shared" ref="G91:H91" si="30">G92+G94+G97+G100+G102</f>
        <v>74060976</v>
      </c>
      <c r="H91" s="28">
        <f t="shared" si="30"/>
        <v>30495249</v>
      </c>
    </row>
    <row r="92" spans="1:8" ht="65.25" customHeight="1" x14ac:dyDescent="0.25">
      <c r="A92" s="14" t="s">
        <v>78</v>
      </c>
      <c r="B92" s="15" t="s">
        <v>33</v>
      </c>
      <c r="C92" s="15" t="s">
        <v>66</v>
      </c>
      <c r="D92" s="15" t="s">
        <v>79</v>
      </c>
      <c r="E92" s="15" t="s">
        <v>11</v>
      </c>
      <c r="F92" s="16">
        <f>F93</f>
        <v>195000</v>
      </c>
      <c r="G92" s="16">
        <f t="shared" ref="G92:H92" si="31">G93</f>
        <v>0</v>
      </c>
      <c r="H92" s="17">
        <f t="shared" si="31"/>
        <v>1300000</v>
      </c>
    </row>
    <row r="93" spans="1:8" ht="30" x14ac:dyDescent="0.25">
      <c r="A93" s="14" t="s">
        <v>28</v>
      </c>
      <c r="B93" s="15" t="s">
        <v>33</v>
      </c>
      <c r="C93" s="15" t="s">
        <v>66</v>
      </c>
      <c r="D93" s="15" t="s">
        <v>79</v>
      </c>
      <c r="E93" s="15" t="s">
        <v>29</v>
      </c>
      <c r="F93" s="16">
        <v>195000</v>
      </c>
      <c r="G93" s="16">
        <v>0</v>
      </c>
      <c r="H93" s="17">
        <v>1300000</v>
      </c>
    </row>
    <row r="94" spans="1:8" ht="60" x14ac:dyDescent="0.25">
      <c r="A94" s="14" t="s">
        <v>87</v>
      </c>
      <c r="B94" s="15" t="s">
        <v>33</v>
      </c>
      <c r="C94" s="15" t="s">
        <v>66</v>
      </c>
      <c r="D94" s="15" t="s">
        <v>88</v>
      </c>
      <c r="E94" s="15" t="s">
        <v>11</v>
      </c>
      <c r="F94" s="16">
        <f>F95+F96</f>
        <v>819215</v>
      </c>
      <c r="G94" s="16">
        <f t="shared" ref="G94:H94" si="32">G95+G96</f>
        <v>1890676</v>
      </c>
      <c r="H94" s="17">
        <f t="shared" si="32"/>
        <v>1381906</v>
      </c>
    </row>
    <row r="95" spans="1:8" ht="30" x14ac:dyDescent="0.25">
      <c r="A95" s="14" t="s">
        <v>28</v>
      </c>
      <c r="B95" s="15" t="s">
        <v>33</v>
      </c>
      <c r="C95" s="15" t="s">
        <v>66</v>
      </c>
      <c r="D95" s="15" t="s">
        <v>88</v>
      </c>
      <c r="E95" s="15" t="s">
        <v>29</v>
      </c>
      <c r="F95" s="16">
        <v>111274</v>
      </c>
      <c r="G95" s="16">
        <v>1456332</v>
      </c>
      <c r="H95" s="17">
        <v>1381906</v>
      </c>
    </row>
    <row r="96" spans="1:8" ht="45" x14ac:dyDescent="0.25">
      <c r="A96" s="14" t="s">
        <v>89</v>
      </c>
      <c r="B96" s="15" t="s">
        <v>33</v>
      </c>
      <c r="C96" s="15" t="s">
        <v>66</v>
      </c>
      <c r="D96" s="15" t="s">
        <v>88</v>
      </c>
      <c r="E96" s="15" t="s">
        <v>90</v>
      </c>
      <c r="F96" s="16">
        <v>707941</v>
      </c>
      <c r="G96" s="16">
        <v>434344</v>
      </c>
      <c r="H96" s="17">
        <v>0</v>
      </c>
    </row>
    <row r="97" spans="1:8" ht="30" x14ac:dyDescent="0.25">
      <c r="A97" s="14" t="s">
        <v>91</v>
      </c>
      <c r="B97" s="15" t="s">
        <v>33</v>
      </c>
      <c r="C97" s="15" t="s">
        <v>66</v>
      </c>
      <c r="D97" s="15" t="s">
        <v>92</v>
      </c>
      <c r="E97" s="15" t="s">
        <v>11</v>
      </c>
      <c r="F97" s="16">
        <f>F98+F99</f>
        <v>14100131</v>
      </c>
      <c r="G97" s="16">
        <f t="shared" ref="G97:H97" si="33">G98+G99</f>
        <v>1500000</v>
      </c>
      <c r="H97" s="17">
        <f t="shared" si="33"/>
        <v>1000000</v>
      </c>
    </row>
    <row r="98" spans="1:8" ht="30" x14ac:dyDescent="0.25">
      <c r="A98" s="14" t="s">
        <v>28</v>
      </c>
      <c r="B98" s="15" t="s">
        <v>33</v>
      </c>
      <c r="C98" s="15" t="s">
        <v>66</v>
      </c>
      <c r="D98" s="15" t="s">
        <v>92</v>
      </c>
      <c r="E98" s="15" t="s">
        <v>29</v>
      </c>
      <c r="F98" s="16">
        <v>3871571</v>
      </c>
      <c r="G98" s="16">
        <v>0</v>
      </c>
      <c r="H98" s="17">
        <v>0</v>
      </c>
    </row>
    <row r="99" spans="1:8" ht="60" x14ac:dyDescent="0.25">
      <c r="A99" s="14" t="s">
        <v>73</v>
      </c>
      <c r="B99" s="15" t="s">
        <v>33</v>
      </c>
      <c r="C99" s="15" t="s">
        <v>66</v>
      </c>
      <c r="D99" s="15" t="s">
        <v>92</v>
      </c>
      <c r="E99" s="15" t="s">
        <v>74</v>
      </c>
      <c r="F99" s="16">
        <v>10228560</v>
      </c>
      <c r="G99" s="16">
        <v>1500000</v>
      </c>
      <c r="H99" s="17">
        <v>1000000</v>
      </c>
    </row>
    <row r="100" spans="1:8" ht="60" x14ac:dyDescent="0.25">
      <c r="A100" s="14" t="s">
        <v>80</v>
      </c>
      <c r="B100" s="15" t="s">
        <v>33</v>
      </c>
      <c r="C100" s="15" t="s">
        <v>66</v>
      </c>
      <c r="D100" s="15" t="s">
        <v>81</v>
      </c>
      <c r="E100" s="15" t="s">
        <v>11</v>
      </c>
      <c r="F100" s="16">
        <f>F101</f>
        <v>0</v>
      </c>
      <c r="G100" s="16">
        <f t="shared" ref="G100:H100" si="34">G101</f>
        <v>0</v>
      </c>
      <c r="H100" s="17">
        <f t="shared" si="34"/>
        <v>557143</v>
      </c>
    </row>
    <row r="101" spans="1:8" ht="30" x14ac:dyDescent="0.25">
      <c r="A101" s="14" t="s">
        <v>28</v>
      </c>
      <c r="B101" s="15" t="s">
        <v>33</v>
      </c>
      <c r="C101" s="15" t="s">
        <v>66</v>
      </c>
      <c r="D101" s="15" t="s">
        <v>81</v>
      </c>
      <c r="E101" s="15" t="s">
        <v>29</v>
      </c>
      <c r="F101" s="16">
        <v>0</v>
      </c>
      <c r="G101" s="16">
        <v>0</v>
      </c>
      <c r="H101" s="17">
        <v>557143</v>
      </c>
    </row>
    <row r="102" spans="1:8" ht="60" x14ac:dyDescent="0.25">
      <c r="A102" s="14" t="s">
        <v>93</v>
      </c>
      <c r="B102" s="15" t="s">
        <v>33</v>
      </c>
      <c r="C102" s="15" t="s">
        <v>66</v>
      </c>
      <c r="D102" s="15" t="s">
        <v>94</v>
      </c>
      <c r="E102" s="15" t="s">
        <v>11</v>
      </c>
      <c r="F102" s="16">
        <f>F103+F104</f>
        <v>72200300</v>
      </c>
      <c r="G102" s="16">
        <f t="shared" ref="G102:H102" si="35">G103+G104</f>
        <v>70670300</v>
      </c>
      <c r="H102" s="17">
        <f t="shared" si="35"/>
        <v>26256200</v>
      </c>
    </row>
    <row r="103" spans="1:8" ht="30" x14ac:dyDescent="0.25">
      <c r="A103" s="14" t="s">
        <v>28</v>
      </c>
      <c r="B103" s="15" t="s">
        <v>33</v>
      </c>
      <c r="C103" s="15" t="s">
        <v>66</v>
      </c>
      <c r="D103" s="15" t="s">
        <v>94</v>
      </c>
      <c r="E103" s="15" t="s">
        <v>29</v>
      </c>
      <c r="F103" s="16">
        <v>2114200</v>
      </c>
      <c r="G103" s="16">
        <v>27670300</v>
      </c>
      <c r="H103" s="17">
        <v>26256200</v>
      </c>
    </row>
    <row r="104" spans="1:8" ht="45" x14ac:dyDescent="0.25">
      <c r="A104" s="14" t="s">
        <v>89</v>
      </c>
      <c r="B104" s="15" t="s">
        <v>33</v>
      </c>
      <c r="C104" s="15" t="s">
        <v>66</v>
      </c>
      <c r="D104" s="15" t="s">
        <v>94</v>
      </c>
      <c r="E104" s="15" t="s">
        <v>90</v>
      </c>
      <c r="F104" s="16">
        <v>70086100</v>
      </c>
      <c r="G104" s="16">
        <v>43000000</v>
      </c>
      <c r="H104" s="17">
        <v>0</v>
      </c>
    </row>
    <row r="105" spans="1:8" ht="14.25" x14ac:dyDescent="0.2">
      <c r="A105" s="25" t="s">
        <v>95</v>
      </c>
      <c r="B105" s="26" t="s">
        <v>33</v>
      </c>
      <c r="C105" s="26" t="s">
        <v>96</v>
      </c>
      <c r="D105" s="26" t="s">
        <v>11</v>
      </c>
      <c r="E105" s="26" t="s">
        <v>11</v>
      </c>
      <c r="F105" s="27">
        <f>F106+F108</f>
        <v>451579</v>
      </c>
      <c r="G105" s="27">
        <f t="shared" ref="G105:H105" si="36">G106+G108</f>
        <v>0</v>
      </c>
      <c r="H105" s="28">
        <f t="shared" si="36"/>
        <v>0</v>
      </c>
    </row>
    <row r="106" spans="1:8" ht="90" x14ac:dyDescent="0.25">
      <c r="A106" s="14" t="s">
        <v>301</v>
      </c>
      <c r="B106" s="15" t="s">
        <v>33</v>
      </c>
      <c r="C106" s="15" t="s">
        <v>96</v>
      </c>
      <c r="D106" s="15" t="s">
        <v>97</v>
      </c>
      <c r="E106" s="15" t="s">
        <v>11</v>
      </c>
      <c r="F106" s="16">
        <f>F107</f>
        <v>429000</v>
      </c>
      <c r="G106" s="16">
        <f t="shared" ref="G106:H106" si="37">G107</f>
        <v>0</v>
      </c>
      <c r="H106" s="17">
        <f t="shared" si="37"/>
        <v>0</v>
      </c>
    </row>
    <row r="107" spans="1:8" ht="15" x14ac:dyDescent="0.25">
      <c r="A107" s="14" t="s">
        <v>69</v>
      </c>
      <c r="B107" s="15" t="s">
        <v>33</v>
      </c>
      <c r="C107" s="15" t="s">
        <v>96</v>
      </c>
      <c r="D107" s="15" t="s">
        <v>97</v>
      </c>
      <c r="E107" s="15" t="s">
        <v>70</v>
      </c>
      <c r="F107" s="16">
        <v>429000</v>
      </c>
      <c r="G107" s="16">
        <v>0</v>
      </c>
      <c r="H107" s="17">
        <v>0</v>
      </c>
    </row>
    <row r="108" spans="1:8" ht="90" x14ac:dyDescent="0.25">
      <c r="A108" s="14" t="s">
        <v>98</v>
      </c>
      <c r="B108" s="15" t="s">
        <v>33</v>
      </c>
      <c r="C108" s="15" t="s">
        <v>96</v>
      </c>
      <c r="D108" s="15" t="s">
        <v>99</v>
      </c>
      <c r="E108" s="15" t="s">
        <v>11</v>
      </c>
      <c r="F108" s="16">
        <f>F109</f>
        <v>22579</v>
      </c>
      <c r="G108" s="16">
        <f t="shared" ref="G108:H108" si="38">G109</f>
        <v>0</v>
      </c>
      <c r="H108" s="17">
        <f t="shared" si="38"/>
        <v>0</v>
      </c>
    </row>
    <row r="109" spans="1:8" ht="15" x14ac:dyDescent="0.25">
      <c r="A109" s="14" t="s">
        <v>69</v>
      </c>
      <c r="B109" s="15" t="s">
        <v>33</v>
      </c>
      <c r="C109" s="15" t="s">
        <v>96</v>
      </c>
      <c r="D109" s="15" t="s">
        <v>99</v>
      </c>
      <c r="E109" s="15" t="s">
        <v>70</v>
      </c>
      <c r="F109" s="16">
        <v>22579</v>
      </c>
      <c r="G109" s="16">
        <v>0</v>
      </c>
      <c r="H109" s="17">
        <v>0</v>
      </c>
    </row>
    <row r="110" spans="1:8" ht="14.25" x14ac:dyDescent="0.2">
      <c r="A110" s="25" t="s">
        <v>100</v>
      </c>
      <c r="B110" s="26" t="s">
        <v>33</v>
      </c>
      <c r="C110" s="26" t="s">
        <v>101</v>
      </c>
      <c r="D110" s="26" t="s">
        <v>11</v>
      </c>
      <c r="E110" s="26" t="s">
        <v>11</v>
      </c>
      <c r="F110" s="27">
        <f>F111+F114+F116</f>
        <v>7232500</v>
      </c>
      <c r="G110" s="27">
        <f t="shared" ref="G110:H110" si="39">G111+G114+G116</f>
        <v>1700000</v>
      </c>
      <c r="H110" s="28">
        <f t="shared" si="39"/>
        <v>1700000</v>
      </c>
    </row>
    <row r="111" spans="1:8" ht="45" x14ac:dyDescent="0.25">
      <c r="A111" s="14" t="s">
        <v>102</v>
      </c>
      <c r="B111" s="15" t="s">
        <v>33</v>
      </c>
      <c r="C111" s="15" t="s">
        <v>101</v>
      </c>
      <c r="D111" s="15" t="s">
        <v>103</v>
      </c>
      <c r="E111" s="15" t="s">
        <v>11</v>
      </c>
      <c r="F111" s="16">
        <f>F112+F113</f>
        <v>500000</v>
      </c>
      <c r="G111" s="16">
        <f t="shared" ref="G111:H111" si="40">G112+G113</f>
        <v>500000</v>
      </c>
      <c r="H111" s="17">
        <f t="shared" si="40"/>
        <v>500000</v>
      </c>
    </row>
    <row r="112" spans="1:8" ht="30" x14ac:dyDescent="0.25">
      <c r="A112" s="14" t="s">
        <v>28</v>
      </c>
      <c r="B112" s="15" t="s">
        <v>33</v>
      </c>
      <c r="C112" s="15" t="s">
        <v>101</v>
      </c>
      <c r="D112" s="15" t="s">
        <v>103</v>
      </c>
      <c r="E112" s="15" t="s">
        <v>29</v>
      </c>
      <c r="F112" s="16">
        <v>240000</v>
      </c>
      <c r="G112" s="16">
        <v>240000</v>
      </c>
      <c r="H112" s="17">
        <v>240000</v>
      </c>
    </row>
    <row r="113" spans="1:8" ht="45" x14ac:dyDescent="0.25">
      <c r="A113" s="14" t="s">
        <v>84</v>
      </c>
      <c r="B113" s="15" t="s">
        <v>33</v>
      </c>
      <c r="C113" s="15" t="s">
        <v>101</v>
      </c>
      <c r="D113" s="15" t="s">
        <v>103</v>
      </c>
      <c r="E113" s="15" t="s">
        <v>85</v>
      </c>
      <c r="F113" s="16">
        <v>260000</v>
      </c>
      <c r="G113" s="16">
        <v>260000</v>
      </c>
      <c r="H113" s="17">
        <v>260000</v>
      </c>
    </row>
    <row r="114" spans="1:8" ht="60" x14ac:dyDescent="0.25">
      <c r="A114" s="14" t="s">
        <v>104</v>
      </c>
      <c r="B114" s="15" t="s">
        <v>33</v>
      </c>
      <c r="C114" s="15" t="s">
        <v>101</v>
      </c>
      <c r="D114" s="15" t="s">
        <v>105</v>
      </c>
      <c r="E114" s="15" t="s">
        <v>11</v>
      </c>
      <c r="F114" s="16">
        <f>F115</f>
        <v>1432500</v>
      </c>
      <c r="G114" s="16">
        <f t="shared" ref="G114:H114" si="41">G115</f>
        <v>0</v>
      </c>
      <c r="H114" s="17">
        <f t="shared" si="41"/>
        <v>0</v>
      </c>
    </row>
    <row r="115" spans="1:8" ht="45" x14ac:dyDescent="0.25">
      <c r="A115" s="14" t="s">
        <v>84</v>
      </c>
      <c r="B115" s="15" t="s">
        <v>33</v>
      </c>
      <c r="C115" s="15" t="s">
        <v>101</v>
      </c>
      <c r="D115" s="15" t="s">
        <v>105</v>
      </c>
      <c r="E115" s="15" t="s">
        <v>85</v>
      </c>
      <c r="F115" s="16">
        <v>1432500</v>
      </c>
      <c r="G115" s="16">
        <v>0</v>
      </c>
      <c r="H115" s="17">
        <v>0</v>
      </c>
    </row>
    <row r="116" spans="1:8" ht="30" x14ac:dyDescent="0.25">
      <c r="A116" s="14" t="s">
        <v>24</v>
      </c>
      <c r="B116" s="15" t="s">
        <v>33</v>
      </c>
      <c r="C116" s="15" t="s">
        <v>101</v>
      </c>
      <c r="D116" s="15" t="s">
        <v>25</v>
      </c>
      <c r="E116" s="15" t="s">
        <v>11</v>
      </c>
      <c r="F116" s="16">
        <f>F117</f>
        <v>5300000</v>
      </c>
      <c r="G116" s="16">
        <f t="shared" ref="G116:H116" si="42">G117</f>
        <v>1200000</v>
      </c>
      <c r="H116" s="17">
        <f t="shared" si="42"/>
        <v>1200000</v>
      </c>
    </row>
    <row r="117" spans="1:8" ht="30" x14ac:dyDescent="0.25">
      <c r="A117" s="14" t="s">
        <v>28</v>
      </c>
      <c r="B117" s="15" t="s">
        <v>33</v>
      </c>
      <c r="C117" s="15" t="s">
        <v>101</v>
      </c>
      <c r="D117" s="15" t="s">
        <v>25</v>
      </c>
      <c r="E117" s="15" t="s">
        <v>29</v>
      </c>
      <c r="F117" s="16">
        <v>5300000</v>
      </c>
      <c r="G117" s="16">
        <v>1200000</v>
      </c>
      <c r="H117" s="17">
        <v>1200000</v>
      </c>
    </row>
    <row r="118" spans="1:8" ht="14.25" x14ac:dyDescent="0.2">
      <c r="A118" s="25" t="s">
        <v>106</v>
      </c>
      <c r="B118" s="26" t="s">
        <v>51</v>
      </c>
      <c r="C118" s="26" t="s">
        <v>13</v>
      </c>
      <c r="D118" s="26" t="s">
        <v>11</v>
      </c>
      <c r="E118" s="26" t="s">
        <v>11</v>
      </c>
      <c r="F118" s="27">
        <f>F119+F162++F182+F194</f>
        <v>337697256</v>
      </c>
      <c r="G118" s="27">
        <f>G119+G162++G182+G194</f>
        <v>373828288</v>
      </c>
      <c r="H118" s="28">
        <f>H119+H162++H182+H194</f>
        <v>306528848</v>
      </c>
    </row>
    <row r="119" spans="1:8" ht="14.25" x14ac:dyDescent="0.2">
      <c r="A119" s="25" t="s">
        <v>107</v>
      </c>
      <c r="B119" s="26" t="s">
        <v>51</v>
      </c>
      <c r="C119" s="26" t="s">
        <v>12</v>
      </c>
      <c r="D119" s="26" t="s">
        <v>11</v>
      </c>
      <c r="E119" s="26" t="s">
        <v>11</v>
      </c>
      <c r="F119" s="27">
        <f>F120+F122+F124+F126+F128+F130+F132+F134+F136+F138+F140+F142+F144+F146+F148+F151+F153+F155+F158+F160</f>
        <v>210965636</v>
      </c>
      <c r="G119" s="27">
        <f t="shared" ref="G119:H119" si="43">G120+G122+G124+G126+G128+G130+G132+G134+G136+G138+G140+G142+G144+G146+G148+G151+G153+G155+G158+G160</f>
        <v>309057162</v>
      </c>
      <c r="H119" s="27">
        <f t="shared" si="43"/>
        <v>246813774</v>
      </c>
    </row>
    <row r="120" spans="1:8" ht="30" x14ac:dyDescent="0.25">
      <c r="A120" s="14" t="s">
        <v>108</v>
      </c>
      <c r="B120" s="15" t="s">
        <v>51</v>
      </c>
      <c r="C120" s="15" t="s">
        <v>12</v>
      </c>
      <c r="D120" s="15" t="s">
        <v>109</v>
      </c>
      <c r="E120" s="15" t="s">
        <v>11</v>
      </c>
      <c r="F120" s="16">
        <f>F121</f>
        <v>4464690</v>
      </c>
      <c r="G120" s="16">
        <f t="shared" ref="G120:H120" si="44">G121</f>
        <v>8894722</v>
      </c>
      <c r="H120" s="17">
        <f t="shared" si="44"/>
        <v>11018643</v>
      </c>
    </row>
    <row r="121" spans="1:8" ht="45" x14ac:dyDescent="0.25">
      <c r="A121" s="14" t="s">
        <v>110</v>
      </c>
      <c r="B121" s="15" t="s">
        <v>51</v>
      </c>
      <c r="C121" s="15" t="s">
        <v>12</v>
      </c>
      <c r="D121" s="15" t="s">
        <v>109</v>
      </c>
      <c r="E121" s="15" t="s">
        <v>111</v>
      </c>
      <c r="F121" s="16">
        <v>4464690</v>
      </c>
      <c r="G121" s="16">
        <v>8894722</v>
      </c>
      <c r="H121" s="17">
        <v>11018643</v>
      </c>
    </row>
    <row r="122" spans="1:8" ht="45" x14ac:dyDescent="0.25">
      <c r="A122" s="14" t="s">
        <v>112</v>
      </c>
      <c r="B122" s="15" t="s">
        <v>51</v>
      </c>
      <c r="C122" s="15" t="s">
        <v>12</v>
      </c>
      <c r="D122" s="15" t="s">
        <v>113</v>
      </c>
      <c r="E122" s="15" t="s">
        <v>11</v>
      </c>
      <c r="F122" s="16">
        <f>F123</f>
        <v>1220600</v>
      </c>
      <c r="G122" s="16">
        <f t="shared" ref="G122:H122" si="45">G123</f>
        <v>1220600</v>
      </c>
      <c r="H122" s="17">
        <f t="shared" si="45"/>
        <v>1220600</v>
      </c>
    </row>
    <row r="123" spans="1:8" ht="45" x14ac:dyDescent="0.25">
      <c r="A123" s="14" t="s">
        <v>110</v>
      </c>
      <c r="B123" s="15" t="s">
        <v>51</v>
      </c>
      <c r="C123" s="15" t="s">
        <v>12</v>
      </c>
      <c r="D123" s="15" t="s">
        <v>113</v>
      </c>
      <c r="E123" s="15" t="s">
        <v>111</v>
      </c>
      <c r="F123" s="16">
        <v>1220600</v>
      </c>
      <c r="G123" s="16">
        <v>1220600</v>
      </c>
      <c r="H123" s="17">
        <v>1220600</v>
      </c>
    </row>
    <row r="124" spans="1:8" ht="60" x14ac:dyDescent="0.25">
      <c r="A124" s="14" t="s">
        <v>114</v>
      </c>
      <c r="B124" s="15" t="s">
        <v>51</v>
      </c>
      <c r="C124" s="15" t="s">
        <v>12</v>
      </c>
      <c r="D124" s="15" t="s">
        <v>115</v>
      </c>
      <c r="E124" s="15" t="s">
        <v>11</v>
      </c>
      <c r="F124" s="16">
        <f>F125</f>
        <v>1220600</v>
      </c>
      <c r="G124" s="16">
        <f t="shared" ref="G124:H124" si="46">G125</f>
        <v>1220600</v>
      </c>
      <c r="H124" s="17">
        <f t="shared" si="46"/>
        <v>1220600</v>
      </c>
    </row>
    <row r="125" spans="1:8" ht="45" x14ac:dyDescent="0.25">
      <c r="A125" s="14" t="s">
        <v>110</v>
      </c>
      <c r="B125" s="15" t="s">
        <v>51</v>
      </c>
      <c r="C125" s="15" t="s">
        <v>12</v>
      </c>
      <c r="D125" s="15" t="s">
        <v>115</v>
      </c>
      <c r="E125" s="15" t="s">
        <v>111</v>
      </c>
      <c r="F125" s="16">
        <v>1220600</v>
      </c>
      <c r="G125" s="16">
        <v>1220600</v>
      </c>
      <c r="H125" s="17">
        <v>1220600</v>
      </c>
    </row>
    <row r="126" spans="1:8" ht="30" x14ac:dyDescent="0.25">
      <c r="A126" s="14" t="s">
        <v>116</v>
      </c>
      <c r="B126" s="15" t="s">
        <v>51</v>
      </c>
      <c r="C126" s="15" t="s">
        <v>12</v>
      </c>
      <c r="D126" s="15" t="s">
        <v>117</v>
      </c>
      <c r="E126" s="15" t="s">
        <v>11</v>
      </c>
      <c r="F126" s="16">
        <f>F127</f>
        <v>7221920</v>
      </c>
      <c r="G126" s="16">
        <f t="shared" ref="G126:H126" si="47">G127</f>
        <v>5307000</v>
      </c>
      <c r="H126" s="17">
        <f t="shared" si="47"/>
        <v>5307000</v>
      </c>
    </row>
    <row r="127" spans="1:8" ht="30" x14ac:dyDescent="0.25">
      <c r="A127" s="14" t="s">
        <v>118</v>
      </c>
      <c r="B127" s="15" t="s">
        <v>51</v>
      </c>
      <c r="C127" s="15" t="s">
        <v>12</v>
      </c>
      <c r="D127" s="15" t="s">
        <v>117</v>
      </c>
      <c r="E127" s="15" t="s">
        <v>119</v>
      </c>
      <c r="F127" s="16">
        <v>7221920</v>
      </c>
      <c r="G127" s="16">
        <v>5307000</v>
      </c>
      <c r="H127" s="17">
        <v>5307000</v>
      </c>
    </row>
    <row r="128" spans="1:8" ht="30" x14ac:dyDescent="0.25">
      <c r="A128" s="14" t="s">
        <v>120</v>
      </c>
      <c r="B128" s="15" t="s">
        <v>51</v>
      </c>
      <c r="C128" s="15" t="s">
        <v>12</v>
      </c>
      <c r="D128" s="15" t="s">
        <v>121</v>
      </c>
      <c r="E128" s="15" t="s">
        <v>11</v>
      </c>
      <c r="F128" s="16">
        <f>F129</f>
        <v>84829100</v>
      </c>
      <c r="G128" s="16">
        <f t="shared" ref="G128:H128" si="48">G129</f>
        <v>168999700</v>
      </c>
      <c r="H128" s="17">
        <f t="shared" si="48"/>
        <v>209354200</v>
      </c>
    </row>
    <row r="129" spans="1:8" ht="45" x14ac:dyDescent="0.25">
      <c r="A129" s="14" t="s">
        <v>110</v>
      </c>
      <c r="B129" s="15" t="s">
        <v>51</v>
      </c>
      <c r="C129" s="15" t="s">
        <v>12</v>
      </c>
      <c r="D129" s="15" t="s">
        <v>121</v>
      </c>
      <c r="E129" s="15" t="s">
        <v>111</v>
      </c>
      <c r="F129" s="16">
        <v>84829100</v>
      </c>
      <c r="G129" s="16">
        <v>168999700</v>
      </c>
      <c r="H129" s="17">
        <v>209354200</v>
      </c>
    </row>
    <row r="130" spans="1:8" ht="75" x14ac:dyDescent="0.25">
      <c r="A130" s="14" t="s">
        <v>122</v>
      </c>
      <c r="B130" s="15" t="s">
        <v>51</v>
      </c>
      <c r="C130" s="15" t="s">
        <v>12</v>
      </c>
      <c r="D130" s="15" t="s">
        <v>123</v>
      </c>
      <c r="E130" s="15" t="s">
        <v>11</v>
      </c>
      <c r="F130" s="16">
        <f>F131</f>
        <v>7757000</v>
      </c>
      <c r="G130" s="16">
        <f t="shared" ref="G130:H130" si="49">G131</f>
        <v>3049000</v>
      </c>
      <c r="H130" s="17">
        <f t="shared" si="49"/>
        <v>1694000</v>
      </c>
    </row>
    <row r="131" spans="1:8" ht="45" x14ac:dyDescent="0.25">
      <c r="A131" s="14" t="s">
        <v>84</v>
      </c>
      <c r="B131" s="15" t="s">
        <v>51</v>
      </c>
      <c r="C131" s="15" t="s">
        <v>12</v>
      </c>
      <c r="D131" s="15" t="s">
        <v>123</v>
      </c>
      <c r="E131" s="15" t="s">
        <v>85</v>
      </c>
      <c r="F131" s="16">
        <v>7757000</v>
      </c>
      <c r="G131" s="16">
        <v>3049000</v>
      </c>
      <c r="H131" s="17">
        <v>1694000</v>
      </c>
    </row>
    <row r="132" spans="1:8" ht="78.75" customHeight="1" x14ac:dyDescent="0.25">
      <c r="A132" s="14" t="s">
        <v>124</v>
      </c>
      <c r="B132" s="15" t="s">
        <v>51</v>
      </c>
      <c r="C132" s="15" t="s">
        <v>12</v>
      </c>
      <c r="D132" s="15" t="s">
        <v>125</v>
      </c>
      <c r="E132" s="15" t="s">
        <v>11</v>
      </c>
      <c r="F132" s="16">
        <f>F133</f>
        <v>408264</v>
      </c>
      <c r="G132" s="16">
        <f t="shared" ref="G132:H132" si="50">G133</f>
        <v>4412210</v>
      </c>
      <c r="H132" s="17">
        <f t="shared" si="50"/>
        <v>89158</v>
      </c>
    </row>
    <row r="133" spans="1:8" ht="45" x14ac:dyDescent="0.25">
      <c r="A133" s="14" t="s">
        <v>84</v>
      </c>
      <c r="B133" s="15" t="s">
        <v>51</v>
      </c>
      <c r="C133" s="15" t="s">
        <v>12</v>
      </c>
      <c r="D133" s="15" t="s">
        <v>125</v>
      </c>
      <c r="E133" s="15" t="s">
        <v>85</v>
      </c>
      <c r="F133" s="16">
        <v>408264</v>
      </c>
      <c r="G133" s="16">
        <f>160474+4251736</f>
        <v>4412210</v>
      </c>
      <c r="H133" s="17">
        <v>89158</v>
      </c>
    </row>
    <row r="134" spans="1:8" ht="45" x14ac:dyDescent="0.25">
      <c r="A134" s="14" t="s">
        <v>127</v>
      </c>
      <c r="B134" s="15" t="s">
        <v>51</v>
      </c>
      <c r="C134" s="15" t="s">
        <v>12</v>
      </c>
      <c r="D134" s="15" t="s">
        <v>128</v>
      </c>
      <c r="E134" s="15" t="s">
        <v>11</v>
      </c>
      <c r="F134" s="16">
        <f>F135</f>
        <v>0</v>
      </c>
      <c r="G134" s="16">
        <f t="shared" ref="G134:H134" si="51">G135</f>
        <v>3742067</v>
      </c>
      <c r="H134" s="17">
        <f t="shared" si="51"/>
        <v>3742067</v>
      </c>
    </row>
    <row r="135" spans="1:8" ht="45" x14ac:dyDescent="0.25">
      <c r="A135" s="14" t="s">
        <v>84</v>
      </c>
      <c r="B135" s="15" t="s">
        <v>51</v>
      </c>
      <c r="C135" s="15" t="s">
        <v>12</v>
      </c>
      <c r="D135" s="15" t="s">
        <v>128</v>
      </c>
      <c r="E135" s="15" t="s">
        <v>85</v>
      </c>
      <c r="F135" s="16">
        <v>0</v>
      </c>
      <c r="G135" s="16">
        <v>3742067</v>
      </c>
      <c r="H135" s="17">
        <v>3742067</v>
      </c>
    </row>
    <row r="136" spans="1:8" ht="30" x14ac:dyDescent="0.25">
      <c r="A136" s="14" t="s">
        <v>129</v>
      </c>
      <c r="B136" s="15" t="s">
        <v>51</v>
      </c>
      <c r="C136" s="15" t="s">
        <v>12</v>
      </c>
      <c r="D136" s="15" t="s">
        <v>130</v>
      </c>
      <c r="E136" s="15" t="s">
        <v>11</v>
      </c>
      <c r="F136" s="16">
        <f>F137</f>
        <v>9588000</v>
      </c>
      <c r="G136" s="16">
        <f t="shared" ref="G136:H136" si="52">G137</f>
        <v>0</v>
      </c>
      <c r="H136" s="17">
        <f t="shared" si="52"/>
        <v>0</v>
      </c>
    </row>
    <row r="137" spans="1:8" ht="45" x14ac:dyDescent="0.25">
      <c r="A137" s="14" t="s">
        <v>84</v>
      </c>
      <c r="B137" s="15" t="s">
        <v>51</v>
      </c>
      <c r="C137" s="15" t="s">
        <v>12</v>
      </c>
      <c r="D137" s="15" t="s">
        <v>130</v>
      </c>
      <c r="E137" s="15" t="s">
        <v>85</v>
      </c>
      <c r="F137" s="16">
        <v>9588000</v>
      </c>
      <c r="G137" s="16">
        <v>0</v>
      </c>
      <c r="H137" s="17">
        <v>0</v>
      </c>
    </row>
    <row r="138" spans="1:8" ht="96.75" customHeight="1" x14ac:dyDescent="0.25">
      <c r="A138" s="14" t="s">
        <v>131</v>
      </c>
      <c r="B138" s="15" t="s">
        <v>51</v>
      </c>
      <c r="C138" s="15" t="s">
        <v>12</v>
      </c>
      <c r="D138" s="15" t="s">
        <v>132</v>
      </c>
      <c r="E138" s="15" t="s">
        <v>11</v>
      </c>
      <c r="F138" s="16">
        <f>F139</f>
        <v>165790</v>
      </c>
      <c r="G138" s="16">
        <f t="shared" ref="G138:H138" si="53">G139</f>
        <v>473685</v>
      </c>
      <c r="H138" s="17">
        <f t="shared" si="53"/>
        <v>473685</v>
      </c>
    </row>
    <row r="139" spans="1:8" ht="45" x14ac:dyDescent="0.25">
      <c r="A139" s="14" t="s">
        <v>110</v>
      </c>
      <c r="B139" s="15" t="s">
        <v>51</v>
      </c>
      <c r="C139" s="15" t="s">
        <v>12</v>
      </c>
      <c r="D139" s="15" t="s">
        <v>132</v>
      </c>
      <c r="E139" s="15" t="s">
        <v>111</v>
      </c>
      <c r="F139" s="16">
        <v>165790</v>
      </c>
      <c r="G139" s="16">
        <v>473685</v>
      </c>
      <c r="H139" s="17">
        <v>473685</v>
      </c>
    </row>
    <row r="140" spans="1:8" ht="60" x14ac:dyDescent="0.25">
      <c r="A140" s="14" t="s">
        <v>133</v>
      </c>
      <c r="B140" s="15" t="s">
        <v>51</v>
      </c>
      <c r="C140" s="15" t="s">
        <v>12</v>
      </c>
      <c r="D140" s="15" t="s">
        <v>134</v>
      </c>
      <c r="E140" s="15" t="s">
        <v>11</v>
      </c>
      <c r="F140" s="16">
        <f>F141</f>
        <v>0</v>
      </c>
      <c r="G140" s="16">
        <f t="shared" ref="G140:H140" si="54">G141</f>
        <v>1403300</v>
      </c>
      <c r="H140" s="17">
        <f t="shared" si="54"/>
        <v>1403300</v>
      </c>
    </row>
    <row r="141" spans="1:8" ht="45" x14ac:dyDescent="0.25">
      <c r="A141" s="14" t="s">
        <v>84</v>
      </c>
      <c r="B141" s="15" t="s">
        <v>51</v>
      </c>
      <c r="C141" s="15" t="s">
        <v>12</v>
      </c>
      <c r="D141" s="15" t="s">
        <v>134</v>
      </c>
      <c r="E141" s="15" t="s">
        <v>85</v>
      </c>
      <c r="F141" s="16">
        <v>0</v>
      </c>
      <c r="G141" s="16">
        <v>1403300</v>
      </c>
      <c r="H141" s="17">
        <v>1403300</v>
      </c>
    </row>
    <row r="142" spans="1:8" ht="105" x14ac:dyDescent="0.25">
      <c r="A142" s="14" t="s">
        <v>302</v>
      </c>
      <c r="B142" s="15" t="s">
        <v>51</v>
      </c>
      <c r="C142" s="15" t="s">
        <v>12</v>
      </c>
      <c r="D142" s="15" t="s">
        <v>135</v>
      </c>
      <c r="E142" s="15" t="s">
        <v>11</v>
      </c>
      <c r="F142" s="16">
        <f>F143</f>
        <v>2479600</v>
      </c>
      <c r="G142" s="16">
        <f t="shared" ref="G142:H142" si="55">G143</f>
        <v>0</v>
      </c>
      <c r="H142" s="17">
        <f t="shared" si="55"/>
        <v>0</v>
      </c>
    </row>
    <row r="143" spans="1:8" ht="45" x14ac:dyDescent="0.25">
      <c r="A143" s="14" t="s">
        <v>110</v>
      </c>
      <c r="B143" s="15" t="s">
        <v>51</v>
      </c>
      <c r="C143" s="15" t="s">
        <v>12</v>
      </c>
      <c r="D143" s="15" t="s">
        <v>135</v>
      </c>
      <c r="E143" s="15" t="s">
        <v>111</v>
      </c>
      <c r="F143" s="16">
        <v>2479600</v>
      </c>
      <c r="G143" s="16">
        <v>0</v>
      </c>
      <c r="H143" s="17">
        <v>0</v>
      </c>
    </row>
    <row r="144" spans="1:8" ht="105" x14ac:dyDescent="0.25">
      <c r="A144" s="14" t="s">
        <v>303</v>
      </c>
      <c r="B144" s="15" t="s">
        <v>51</v>
      </c>
      <c r="C144" s="15" t="s">
        <v>12</v>
      </c>
      <c r="D144" s="15" t="s">
        <v>136</v>
      </c>
      <c r="E144" s="15" t="s">
        <v>11</v>
      </c>
      <c r="F144" s="16">
        <f>F145</f>
        <v>3150000</v>
      </c>
      <c r="G144" s="16">
        <f t="shared" ref="G144:H144" si="56">G145</f>
        <v>9000000</v>
      </c>
      <c r="H144" s="17">
        <f t="shared" si="56"/>
        <v>9000000</v>
      </c>
    </row>
    <row r="145" spans="1:8" ht="45" x14ac:dyDescent="0.25">
      <c r="A145" s="14" t="s">
        <v>110</v>
      </c>
      <c r="B145" s="15" t="s">
        <v>51</v>
      </c>
      <c r="C145" s="15" t="s">
        <v>12</v>
      </c>
      <c r="D145" s="15" t="s">
        <v>136</v>
      </c>
      <c r="E145" s="15" t="s">
        <v>111</v>
      </c>
      <c r="F145" s="16">
        <v>3150000</v>
      </c>
      <c r="G145" s="16">
        <v>9000000</v>
      </c>
      <c r="H145" s="17">
        <v>9000000</v>
      </c>
    </row>
    <row r="146" spans="1:8" ht="45" x14ac:dyDescent="0.25">
      <c r="A146" s="14" t="s">
        <v>67</v>
      </c>
      <c r="B146" s="15" t="s">
        <v>51</v>
      </c>
      <c r="C146" s="15" t="s">
        <v>12</v>
      </c>
      <c r="D146" s="15" t="s">
        <v>68</v>
      </c>
      <c r="E146" s="15" t="s">
        <v>11</v>
      </c>
      <c r="F146" s="16">
        <f>F147</f>
        <v>50000</v>
      </c>
      <c r="G146" s="16">
        <f t="shared" ref="G146:H146" si="57">G147</f>
        <v>50000</v>
      </c>
      <c r="H146" s="17">
        <f t="shared" si="57"/>
        <v>50000</v>
      </c>
    </row>
    <row r="147" spans="1:8" ht="45" x14ac:dyDescent="0.25">
      <c r="A147" s="14" t="s">
        <v>84</v>
      </c>
      <c r="B147" s="15" t="s">
        <v>51</v>
      </c>
      <c r="C147" s="15" t="s">
        <v>12</v>
      </c>
      <c r="D147" s="15" t="s">
        <v>68</v>
      </c>
      <c r="E147" s="15" t="s">
        <v>85</v>
      </c>
      <c r="F147" s="16">
        <v>50000</v>
      </c>
      <c r="G147" s="16">
        <v>50000</v>
      </c>
      <c r="H147" s="17">
        <v>50000</v>
      </c>
    </row>
    <row r="148" spans="1:8" ht="15" x14ac:dyDescent="0.25">
      <c r="A148" s="14" t="s">
        <v>137</v>
      </c>
      <c r="B148" s="15" t="s">
        <v>51</v>
      </c>
      <c r="C148" s="15" t="s">
        <v>12</v>
      </c>
      <c r="D148" s="15" t="s">
        <v>138</v>
      </c>
      <c r="E148" s="15" t="s">
        <v>11</v>
      </c>
      <c r="F148" s="16">
        <f>F149+F150</f>
        <v>5527797</v>
      </c>
      <c r="G148" s="16">
        <f t="shared" ref="G148:H148" si="58">G149+G150</f>
        <v>1427797</v>
      </c>
      <c r="H148" s="17">
        <f t="shared" si="58"/>
        <v>927797</v>
      </c>
    </row>
    <row r="149" spans="1:8" ht="60" x14ac:dyDescent="0.25">
      <c r="A149" s="14" t="s">
        <v>73</v>
      </c>
      <c r="B149" s="15" t="s">
        <v>51</v>
      </c>
      <c r="C149" s="15" t="s">
        <v>12</v>
      </c>
      <c r="D149" s="15" t="s">
        <v>138</v>
      </c>
      <c r="E149" s="15" t="s">
        <v>74</v>
      </c>
      <c r="F149" s="16">
        <v>1000000</v>
      </c>
      <c r="G149" s="16">
        <v>0</v>
      </c>
      <c r="H149" s="17">
        <v>0</v>
      </c>
    </row>
    <row r="150" spans="1:8" ht="45" x14ac:dyDescent="0.25">
      <c r="A150" s="14" t="s">
        <v>84</v>
      </c>
      <c r="B150" s="15" t="s">
        <v>51</v>
      </c>
      <c r="C150" s="15" t="s">
        <v>12</v>
      </c>
      <c r="D150" s="15" t="s">
        <v>138</v>
      </c>
      <c r="E150" s="15" t="s">
        <v>85</v>
      </c>
      <c r="F150" s="16">
        <v>4527797</v>
      </c>
      <c r="G150" s="16">
        <v>1427797</v>
      </c>
      <c r="H150" s="17">
        <v>927797</v>
      </c>
    </row>
    <row r="151" spans="1:8" ht="75" x14ac:dyDescent="0.25">
      <c r="A151" s="14" t="s">
        <v>139</v>
      </c>
      <c r="B151" s="15" t="s">
        <v>51</v>
      </c>
      <c r="C151" s="15" t="s">
        <v>12</v>
      </c>
      <c r="D151" s="15" t="s">
        <v>140</v>
      </c>
      <c r="E151" s="15" t="s">
        <v>11</v>
      </c>
      <c r="F151" s="16">
        <f>F152</f>
        <v>130506</v>
      </c>
      <c r="G151" s="16">
        <f t="shared" ref="G151:H151" si="59">G152</f>
        <v>0</v>
      </c>
      <c r="H151" s="17">
        <f t="shared" si="59"/>
        <v>0</v>
      </c>
    </row>
    <row r="152" spans="1:8" ht="45" x14ac:dyDescent="0.25">
      <c r="A152" s="14" t="s">
        <v>110</v>
      </c>
      <c r="B152" s="15" t="s">
        <v>51</v>
      </c>
      <c r="C152" s="15" t="s">
        <v>12</v>
      </c>
      <c r="D152" s="15" t="s">
        <v>140</v>
      </c>
      <c r="E152" s="15" t="s">
        <v>111</v>
      </c>
      <c r="F152" s="16">
        <v>130506</v>
      </c>
      <c r="G152" s="16">
        <v>0</v>
      </c>
      <c r="H152" s="17">
        <v>0</v>
      </c>
    </row>
    <row r="153" spans="1:8" ht="30" x14ac:dyDescent="0.25">
      <c r="A153" s="14" t="s">
        <v>141</v>
      </c>
      <c r="B153" s="15" t="s">
        <v>51</v>
      </c>
      <c r="C153" s="15" t="s">
        <v>12</v>
      </c>
      <c r="D153" s="15" t="s">
        <v>142</v>
      </c>
      <c r="E153" s="15" t="s">
        <v>11</v>
      </c>
      <c r="F153" s="16">
        <f>F154</f>
        <v>31663845</v>
      </c>
      <c r="G153" s="16">
        <f t="shared" ref="G153:H153" si="60">G154</f>
        <v>29113557</v>
      </c>
      <c r="H153" s="17">
        <f t="shared" si="60"/>
        <v>0</v>
      </c>
    </row>
    <row r="154" spans="1:8" ht="45" x14ac:dyDescent="0.25">
      <c r="A154" s="14" t="s">
        <v>110</v>
      </c>
      <c r="B154" s="15" t="s">
        <v>51</v>
      </c>
      <c r="C154" s="15" t="s">
        <v>12</v>
      </c>
      <c r="D154" s="15" t="s">
        <v>142</v>
      </c>
      <c r="E154" s="15" t="s">
        <v>111</v>
      </c>
      <c r="F154" s="16">
        <v>31663845</v>
      </c>
      <c r="G154" s="16">
        <v>29113557</v>
      </c>
      <c r="H154" s="17">
        <v>0</v>
      </c>
    </row>
    <row r="155" spans="1:8" ht="30" x14ac:dyDescent="0.25">
      <c r="A155" s="14" t="s">
        <v>143</v>
      </c>
      <c r="B155" s="15" t="s">
        <v>51</v>
      </c>
      <c r="C155" s="15" t="s">
        <v>12</v>
      </c>
      <c r="D155" s="15" t="s">
        <v>144</v>
      </c>
      <c r="E155" s="15" t="s">
        <v>11</v>
      </c>
      <c r="F155" s="16">
        <f>F156+F157</f>
        <v>1462724</v>
      </c>
      <c r="G155" s="16">
        <f t="shared" ref="G155:H155" si="61">G156+G157</f>
        <v>1312724</v>
      </c>
      <c r="H155" s="17">
        <f t="shared" si="61"/>
        <v>1312724</v>
      </c>
    </row>
    <row r="156" spans="1:8" ht="60" x14ac:dyDescent="0.25">
      <c r="A156" s="14" t="s">
        <v>73</v>
      </c>
      <c r="B156" s="15" t="s">
        <v>51</v>
      </c>
      <c r="C156" s="15" t="s">
        <v>12</v>
      </c>
      <c r="D156" s="15" t="s">
        <v>144</v>
      </c>
      <c r="E156" s="15" t="s">
        <v>74</v>
      </c>
      <c r="F156" s="16">
        <v>1312724</v>
      </c>
      <c r="G156" s="16">
        <v>1312724</v>
      </c>
      <c r="H156" s="17">
        <v>1312724</v>
      </c>
    </row>
    <row r="157" spans="1:8" ht="15" x14ac:dyDescent="0.25">
      <c r="A157" s="14" t="s">
        <v>69</v>
      </c>
      <c r="B157" s="15" t="s">
        <v>51</v>
      </c>
      <c r="C157" s="15" t="s">
        <v>12</v>
      </c>
      <c r="D157" s="15" t="s">
        <v>144</v>
      </c>
      <c r="E157" s="15" t="s">
        <v>70</v>
      </c>
      <c r="F157" s="16">
        <v>150000</v>
      </c>
      <c r="G157" s="16">
        <v>0</v>
      </c>
      <c r="H157" s="17">
        <v>0</v>
      </c>
    </row>
    <row r="158" spans="1:8" ht="60" x14ac:dyDescent="0.25">
      <c r="A158" s="14" t="s">
        <v>145</v>
      </c>
      <c r="B158" s="15" t="s">
        <v>51</v>
      </c>
      <c r="C158" s="15" t="s">
        <v>12</v>
      </c>
      <c r="D158" s="15" t="s">
        <v>146</v>
      </c>
      <c r="E158" s="15" t="s">
        <v>11</v>
      </c>
      <c r="F158" s="16">
        <f>F159</f>
        <v>29373300</v>
      </c>
      <c r="G158" s="16">
        <f t="shared" ref="G158:H158" si="62">G159</f>
        <v>61610600</v>
      </c>
      <c r="H158" s="17">
        <f t="shared" si="62"/>
        <v>0</v>
      </c>
    </row>
    <row r="159" spans="1:8" ht="45" x14ac:dyDescent="0.25">
      <c r="A159" s="14" t="s">
        <v>110</v>
      </c>
      <c r="B159" s="15" t="s">
        <v>51</v>
      </c>
      <c r="C159" s="15" t="s">
        <v>12</v>
      </c>
      <c r="D159" s="15" t="s">
        <v>146</v>
      </c>
      <c r="E159" s="15" t="s">
        <v>111</v>
      </c>
      <c r="F159" s="16">
        <v>29373300</v>
      </c>
      <c r="G159" s="16">
        <v>61610600</v>
      </c>
      <c r="H159" s="17">
        <v>0</v>
      </c>
    </row>
    <row r="160" spans="1:8" ht="30" x14ac:dyDescent="0.25">
      <c r="A160" s="14" t="s">
        <v>147</v>
      </c>
      <c r="B160" s="15" t="s">
        <v>51</v>
      </c>
      <c r="C160" s="15" t="s">
        <v>12</v>
      </c>
      <c r="D160" s="15" t="s">
        <v>148</v>
      </c>
      <c r="E160" s="15" t="s">
        <v>11</v>
      </c>
      <c r="F160" s="16">
        <f>F161</f>
        <v>20251900</v>
      </c>
      <c r="G160" s="16">
        <f t="shared" ref="G160:H160" si="63">G161</f>
        <v>7819600</v>
      </c>
      <c r="H160" s="17">
        <f t="shared" si="63"/>
        <v>0</v>
      </c>
    </row>
    <row r="161" spans="1:8" ht="45" x14ac:dyDescent="0.25">
      <c r="A161" s="14" t="s">
        <v>110</v>
      </c>
      <c r="B161" s="15" t="s">
        <v>51</v>
      </c>
      <c r="C161" s="15" t="s">
        <v>12</v>
      </c>
      <c r="D161" s="15" t="s">
        <v>148</v>
      </c>
      <c r="E161" s="15" t="s">
        <v>111</v>
      </c>
      <c r="F161" s="16">
        <v>20251900</v>
      </c>
      <c r="G161" s="16">
        <v>7819600</v>
      </c>
      <c r="H161" s="17">
        <v>0</v>
      </c>
    </row>
    <row r="162" spans="1:8" ht="14.25" x14ac:dyDescent="0.2">
      <c r="A162" s="25" t="s">
        <v>149</v>
      </c>
      <c r="B162" s="26" t="s">
        <v>51</v>
      </c>
      <c r="C162" s="26" t="s">
        <v>15</v>
      </c>
      <c r="D162" s="26" t="s">
        <v>11</v>
      </c>
      <c r="E162" s="26" t="s">
        <v>11</v>
      </c>
      <c r="F162" s="27">
        <f>F163+F167+F169+F171+F173+F175+F178+F180+F165</f>
        <v>27796125</v>
      </c>
      <c r="G162" s="27">
        <f t="shared" ref="G162:H162" si="64">G163+G167+G169+G171+G173+G175+G178+G180+G165</f>
        <v>1627500</v>
      </c>
      <c r="H162" s="27">
        <f t="shared" si="64"/>
        <v>4646448</v>
      </c>
    </row>
    <row r="163" spans="1:8" ht="75" x14ac:dyDescent="0.25">
      <c r="A163" s="14" t="s">
        <v>122</v>
      </c>
      <c r="B163" s="15" t="s">
        <v>51</v>
      </c>
      <c r="C163" s="15" t="s">
        <v>15</v>
      </c>
      <c r="D163" s="15" t="s">
        <v>123</v>
      </c>
      <c r="E163" s="15" t="s">
        <v>11</v>
      </c>
      <c r="F163" s="16">
        <f>F164</f>
        <v>0</v>
      </c>
      <c r="G163" s="16">
        <f t="shared" ref="G163:H163" si="65">G164</f>
        <v>0</v>
      </c>
      <c r="H163" s="17">
        <f t="shared" si="65"/>
        <v>2868000</v>
      </c>
    </row>
    <row r="164" spans="1:8" ht="45" x14ac:dyDescent="0.25">
      <c r="A164" s="14" t="s">
        <v>89</v>
      </c>
      <c r="B164" s="15" t="s">
        <v>51</v>
      </c>
      <c r="C164" s="15" t="s">
        <v>15</v>
      </c>
      <c r="D164" s="15" t="s">
        <v>123</v>
      </c>
      <c r="E164" s="15" t="s">
        <v>90</v>
      </c>
      <c r="F164" s="16">
        <v>0</v>
      </c>
      <c r="G164" s="16">
        <v>0</v>
      </c>
      <c r="H164" s="17">
        <v>2868000</v>
      </c>
    </row>
    <row r="165" spans="1:8" ht="75.75" customHeight="1" x14ac:dyDescent="0.25">
      <c r="A165" s="14" t="s">
        <v>306</v>
      </c>
      <c r="B165" s="15" t="s">
        <v>51</v>
      </c>
      <c r="C165" s="15" t="s">
        <v>12</v>
      </c>
      <c r="D165" s="15" t="s">
        <v>126</v>
      </c>
      <c r="E165" s="15" t="s">
        <v>11</v>
      </c>
      <c r="F165" s="16">
        <f>F166</f>
        <v>0</v>
      </c>
      <c r="G165" s="16">
        <f t="shared" ref="G165:H165" si="66">G166</f>
        <v>0</v>
      </c>
      <c r="H165" s="17">
        <f t="shared" si="66"/>
        <v>150948</v>
      </c>
    </row>
    <row r="166" spans="1:8" ht="45" x14ac:dyDescent="0.25">
      <c r="A166" s="14" t="s">
        <v>89</v>
      </c>
      <c r="B166" s="15" t="s">
        <v>51</v>
      </c>
      <c r="C166" s="15" t="s">
        <v>12</v>
      </c>
      <c r="D166" s="15" t="s">
        <v>126</v>
      </c>
      <c r="E166" s="15" t="s">
        <v>90</v>
      </c>
      <c r="F166" s="16">
        <v>0</v>
      </c>
      <c r="G166" s="16">
        <v>0</v>
      </c>
      <c r="H166" s="17">
        <v>150948</v>
      </c>
    </row>
    <row r="167" spans="1:8" ht="60" x14ac:dyDescent="0.25">
      <c r="A167" s="14" t="s">
        <v>150</v>
      </c>
      <c r="B167" s="15" t="s">
        <v>51</v>
      </c>
      <c r="C167" s="15" t="s">
        <v>15</v>
      </c>
      <c r="D167" s="15" t="s">
        <v>151</v>
      </c>
      <c r="E167" s="15" t="s">
        <v>11</v>
      </c>
      <c r="F167" s="16">
        <f>F168</f>
        <v>13054100</v>
      </c>
      <c r="G167" s="16">
        <f t="shared" ref="G167:H167" si="67">G168</f>
        <v>0</v>
      </c>
      <c r="H167" s="17">
        <f t="shared" si="67"/>
        <v>0</v>
      </c>
    </row>
    <row r="168" spans="1:8" ht="45" x14ac:dyDescent="0.25">
      <c r="A168" s="14" t="s">
        <v>89</v>
      </c>
      <c r="B168" s="15" t="s">
        <v>51</v>
      </c>
      <c r="C168" s="15" t="s">
        <v>15</v>
      </c>
      <c r="D168" s="15" t="s">
        <v>151</v>
      </c>
      <c r="E168" s="15" t="s">
        <v>90</v>
      </c>
      <c r="F168" s="16">
        <v>13054100</v>
      </c>
      <c r="G168" s="16">
        <v>0</v>
      </c>
      <c r="H168" s="17">
        <v>0</v>
      </c>
    </row>
    <row r="169" spans="1:8" ht="30" x14ac:dyDescent="0.25">
      <c r="A169" s="14" t="s">
        <v>152</v>
      </c>
      <c r="B169" s="15" t="s">
        <v>51</v>
      </c>
      <c r="C169" s="15" t="s">
        <v>15</v>
      </c>
      <c r="D169" s="15" t="s">
        <v>153</v>
      </c>
      <c r="E169" s="15" t="s">
        <v>11</v>
      </c>
      <c r="F169" s="16">
        <f>F170</f>
        <v>1000000</v>
      </c>
      <c r="G169" s="16">
        <f t="shared" ref="G169:H169" si="68">G170</f>
        <v>0</v>
      </c>
      <c r="H169" s="17">
        <f t="shared" si="68"/>
        <v>0</v>
      </c>
    </row>
    <row r="170" spans="1:8" ht="30" x14ac:dyDescent="0.25">
      <c r="A170" s="14" t="s">
        <v>28</v>
      </c>
      <c r="B170" s="15" t="s">
        <v>51</v>
      </c>
      <c r="C170" s="15" t="s">
        <v>15</v>
      </c>
      <c r="D170" s="15" t="s">
        <v>153</v>
      </c>
      <c r="E170" s="15" t="s">
        <v>29</v>
      </c>
      <c r="F170" s="16">
        <v>1000000</v>
      </c>
      <c r="G170" s="16">
        <v>0</v>
      </c>
      <c r="H170" s="17">
        <v>0</v>
      </c>
    </row>
    <row r="171" spans="1:8" ht="60" x14ac:dyDescent="0.25">
      <c r="A171" s="14" t="s">
        <v>154</v>
      </c>
      <c r="B171" s="15" t="s">
        <v>51</v>
      </c>
      <c r="C171" s="15" t="s">
        <v>15</v>
      </c>
      <c r="D171" s="15" t="s">
        <v>155</v>
      </c>
      <c r="E171" s="15" t="s">
        <v>11</v>
      </c>
      <c r="F171" s="16">
        <f>F172</f>
        <v>4351367</v>
      </c>
      <c r="G171" s="16">
        <f t="shared" ref="G171:H171" si="69">G172</f>
        <v>0</v>
      </c>
      <c r="H171" s="17">
        <f t="shared" si="69"/>
        <v>0</v>
      </c>
    </row>
    <row r="172" spans="1:8" ht="45" x14ac:dyDescent="0.25">
      <c r="A172" s="14" t="s">
        <v>89</v>
      </c>
      <c r="B172" s="15" t="s">
        <v>51</v>
      </c>
      <c r="C172" s="15" t="s">
        <v>15</v>
      </c>
      <c r="D172" s="15" t="s">
        <v>155</v>
      </c>
      <c r="E172" s="15" t="s">
        <v>90</v>
      </c>
      <c r="F172" s="16">
        <v>4351367</v>
      </c>
      <c r="G172" s="16">
        <v>0</v>
      </c>
      <c r="H172" s="17">
        <v>0</v>
      </c>
    </row>
    <row r="173" spans="1:8" ht="45" x14ac:dyDescent="0.25">
      <c r="A173" s="14" t="s">
        <v>67</v>
      </c>
      <c r="B173" s="15" t="s">
        <v>51</v>
      </c>
      <c r="C173" s="15" t="s">
        <v>15</v>
      </c>
      <c r="D173" s="15" t="s">
        <v>68</v>
      </c>
      <c r="E173" s="15" t="s">
        <v>11</v>
      </c>
      <c r="F173" s="16">
        <f>F174</f>
        <v>148000</v>
      </c>
      <c r="G173" s="16">
        <f t="shared" ref="G173:H173" si="70">G174</f>
        <v>148000</v>
      </c>
      <c r="H173" s="17">
        <f t="shared" si="70"/>
        <v>148000</v>
      </c>
    </row>
    <row r="174" spans="1:8" ht="45" x14ac:dyDescent="0.25">
      <c r="A174" s="14" t="s">
        <v>89</v>
      </c>
      <c r="B174" s="15" t="s">
        <v>51</v>
      </c>
      <c r="C174" s="15" t="s">
        <v>15</v>
      </c>
      <c r="D174" s="15" t="s">
        <v>68</v>
      </c>
      <c r="E174" s="15" t="s">
        <v>90</v>
      </c>
      <c r="F174" s="16">
        <v>148000</v>
      </c>
      <c r="G174" s="16">
        <v>148000</v>
      </c>
      <c r="H174" s="17">
        <v>148000</v>
      </c>
    </row>
    <row r="175" spans="1:8" ht="15" x14ac:dyDescent="0.25">
      <c r="A175" s="14" t="s">
        <v>156</v>
      </c>
      <c r="B175" s="15" t="s">
        <v>51</v>
      </c>
      <c r="C175" s="15" t="s">
        <v>15</v>
      </c>
      <c r="D175" s="15" t="s">
        <v>157</v>
      </c>
      <c r="E175" s="15" t="s">
        <v>11</v>
      </c>
      <c r="F175" s="16">
        <f>F176+F177</f>
        <v>3979500</v>
      </c>
      <c r="G175" s="16">
        <f t="shared" ref="G175:H175" si="71">G176+G177</f>
        <v>1479500</v>
      </c>
      <c r="H175" s="17">
        <f t="shared" si="71"/>
        <v>1479500</v>
      </c>
    </row>
    <row r="176" spans="1:8" ht="30" x14ac:dyDescent="0.25">
      <c r="A176" s="14" t="s">
        <v>28</v>
      </c>
      <c r="B176" s="15" t="s">
        <v>51</v>
      </c>
      <c r="C176" s="15" t="s">
        <v>15</v>
      </c>
      <c r="D176" s="15" t="s">
        <v>157</v>
      </c>
      <c r="E176" s="15" t="s">
        <v>29</v>
      </c>
      <c r="F176" s="16">
        <v>3319500</v>
      </c>
      <c r="G176" s="16">
        <v>819500</v>
      </c>
      <c r="H176" s="17">
        <v>819500</v>
      </c>
    </row>
    <row r="177" spans="1:8" ht="45" x14ac:dyDescent="0.25">
      <c r="A177" s="14" t="s">
        <v>84</v>
      </c>
      <c r="B177" s="15" t="s">
        <v>51</v>
      </c>
      <c r="C177" s="15" t="s">
        <v>15</v>
      </c>
      <c r="D177" s="15" t="s">
        <v>157</v>
      </c>
      <c r="E177" s="15" t="s">
        <v>85</v>
      </c>
      <c r="F177" s="16">
        <v>660000</v>
      </c>
      <c r="G177" s="16">
        <v>660000</v>
      </c>
      <c r="H177" s="17">
        <v>660000</v>
      </c>
    </row>
    <row r="178" spans="1:8" ht="67.5" customHeight="1" x14ac:dyDescent="0.25">
      <c r="A178" s="14" t="s">
        <v>158</v>
      </c>
      <c r="B178" s="15" t="s">
        <v>51</v>
      </c>
      <c r="C178" s="15" t="s">
        <v>15</v>
      </c>
      <c r="D178" s="15" t="s">
        <v>159</v>
      </c>
      <c r="E178" s="15" t="s">
        <v>11</v>
      </c>
      <c r="F178" s="16">
        <f>F179</f>
        <v>5000000</v>
      </c>
      <c r="G178" s="16">
        <f t="shared" ref="G178:H178" si="72">G179</f>
        <v>0</v>
      </c>
      <c r="H178" s="17">
        <f t="shared" si="72"/>
        <v>0</v>
      </c>
    </row>
    <row r="179" spans="1:8" ht="45" x14ac:dyDescent="0.25">
      <c r="A179" s="14" t="s">
        <v>84</v>
      </c>
      <c r="B179" s="15" t="s">
        <v>51</v>
      </c>
      <c r="C179" s="15" t="s">
        <v>15</v>
      </c>
      <c r="D179" s="15" t="s">
        <v>159</v>
      </c>
      <c r="E179" s="15" t="s">
        <v>85</v>
      </c>
      <c r="F179" s="16">
        <v>5000000</v>
      </c>
      <c r="G179" s="16">
        <v>0</v>
      </c>
      <c r="H179" s="17">
        <v>0</v>
      </c>
    </row>
    <row r="180" spans="1:8" ht="60" x14ac:dyDescent="0.25">
      <c r="A180" s="14" t="s">
        <v>160</v>
      </c>
      <c r="B180" s="15" t="s">
        <v>51</v>
      </c>
      <c r="C180" s="15" t="s">
        <v>15</v>
      </c>
      <c r="D180" s="15" t="s">
        <v>161</v>
      </c>
      <c r="E180" s="15" t="s">
        <v>11</v>
      </c>
      <c r="F180" s="16">
        <f>F181</f>
        <v>263158</v>
      </c>
      <c r="G180" s="16">
        <f t="shared" ref="G180:H180" si="73">G181</f>
        <v>0</v>
      </c>
      <c r="H180" s="17">
        <f t="shared" si="73"/>
        <v>0</v>
      </c>
    </row>
    <row r="181" spans="1:8" ht="45" x14ac:dyDescent="0.25">
      <c r="A181" s="14" t="s">
        <v>84</v>
      </c>
      <c r="B181" s="15" t="s">
        <v>51</v>
      </c>
      <c r="C181" s="15" t="s">
        <v>15</v>
      </c>
      <c r="D181" s="15" t="s">
        <v>161</v>
      </c>
      <c r="E181" s="15" t="s">
        <v>85</v>
      </c>
      <c r="F181" s="16">
        <v>263158</v>
      </c>
      <c r="G181" s="16">
        <v>0</v>
      </c>
      <c r="H181" s="17">
        <v>0</v>
      </c>
    </row>
    <row r="182" spans="1:8" ht="14.25" x14ac:dyDescent="0.2">
      <c r="A182" s="25" t="s">
        <v>162</v>
      </c>
      <c r="B182" s="26" t="s">
        <v>51</v>
      </c>
      <c r="C182" s="26" t="s">
        <v>21</v>
      </c>
      <c r="D182" s="26" t="s">
        <v>11</v>
      </c>
      <c r="E182" s="26" t="s">
        <v>11</v>
      </c>
      <c r="F182" s="27">
        <f>F183+F185+F190+F192</f>
        <v>74121026</v>
      </c>
      <c r="G182" s="27">
        <f t="shared" ref="G182:H182" si="74">G183+G185+G190+G192</f>
        <v>39875263</v>
      </c>
      <c r="H182" s="28">
        <f t="shared" si="74"/>
        <v>31950263</v>
      </c>
    </row>
    <row r="183" spans="1:8" ht="65.25" customHeight="1" x14ac:dyDescent="0.25">
      <c r="A183" s="14" t="s">
        <v>163</v>
      </c>
      <c r="B183" s="15" t="s">
        <v>51</v>
      </c>
      <c r="C183" s="15" t="s">
        <v>21</v>
      </c>
      <c r="D183" s="15" t="s">
        <v>164</v>
      </c>
      <c r="E183" s="15" t="s">
        <v>11</v>
      </c>
      <c r="F183" s="16">
        <f>F184</f>
        <v>0</v>
      </c>
      <c r="G183" s="16">
        <f t="shared" ref="G183:H183" si="75">G184</f>
        <v>869000</v>
      </c>
      <c r="H183" s="17">
        <f t="shared" si="75"/>
        <v>869000</v>
      </c>
    </row>
    <row r="184" spans="1:8" ht="15" x14ac:dyDescent="0.25">
      <c r="A184" s="14" t="s">
        <v>69</v>
      </c>
      <c r="B184" s="15" t="s">
        <v>51</v>
      </c>
      <c r="C184" s="15" t="s">
        <v>21</v>
      </c>
      <c r="D184" s="15" t="s">
        <v>164</v>
      </c>
      <c r="E184" s="15" t="s">
        <v>70</v>
      </c>
      <c r="F184" s="16">
        <v>0</v>
      </c>
      <c r="G184" s="16">
        <v>869000</v>
      </c>
      <c r="H184" s="17">
        <v>869000</v>
      </c>
    </row>
    <row r="185" spans="1:8" ht="15" x14ac:dyDescent="0.25">
      <c r="A185" s="14" t="s">
        <v>162</v>
      </c>
      <c r="B185" s="15" t="s">
        <v>51</v>
      </c>
      <c r="C185" s="15" t="s">
        <v>21</v>
      </c>
      <c r="D185" s="15" t="s">
        <v>165</v>
      </c>
      <c r="E185" s="15" t="s">
        <v>11</v>
      </c>
      <c r="F185" s="16">
        <f>F186+F187+F188+F189</f>
        <v>64121026</v>
      </c>
      <c r="G185" s="16">
        <f t="shared" ref="G185:H185" si="76">G186+G187+G188+G189</f>
        <v>38960526</v>
      </c>
      <c r="H185" s="17">
        <f t="shared" si="76"/>
        <v>31035526</v>
      </c>
    </row>
    <row r="186" spans="1:8" ht="30" x14ac:dyDescent="0.25">
      <c r="A186" s="14" t="s">
        <v>28</v>
      </c>
      <c r="B186" s="15" t="s">
        <v>51</v>
      </c>
      <c r="C186" s="15" t="s">
        <v>21</v>
      </c>
      <c r="D186" s="15" t="s">
        <v>165</v>
      </c>
      <c r="E186" s="15" t="s">
        <v>29</v>
      </c>
      <c r="F186" s="16">
        <v>5581101</v>
      </c>
      <c r="G186" s="16">
        <v>4581101</v>
      </c>
      <c r="H186" s="17">
        <v>4581101</v>
      </c>
    </row>
    <row r="187" spans="1:8" ht="45" x14ac:dyDescent="0.25">
      <c r="A187" s="14" t="s">
        <v>89</v>
      </c>
      <c r="B187" s="15" t="s">
        <v>51</v>
      </c>
      <c r="C187" s="15" t="s">
        <v>21</v>
      </c>
      <c r="D187" s="15" t="s">
        <v>165</v>
      </c>
      <c r="E187" s="15" t="s">
        <v>90</v>
      </c>
      <c r="F187" s="16">
        <v>4000000</v>
      </c>
      <c r="G187" s="16">
        <v>500000</v>
      </c>
      <c r="H187" s="17">
        <v>500000</v>
      </c>
    </row>
    <row r="188" spans="1:8" ht="60" x14ac:dyDescent="0.25">
      <c r="A188" s="14" t="s">
        <v>73</v>
      </c>
      <c r="B188" s="15" t="s">
        <v>51</v>
      </c>
      <c r="C188" s="15" t="s">
        <v>21</v>
      </c>
      <c r="D188" s="15" t="s">
        <v>165</v>
      </c>
      <c r="E188" s="15" t="s">
        <v>74</v>
      </c>
      <c r="F188" s="16">
        <v>54516925</v>
      </c>
      <c r="G188" s="16">
        <v>33856425</v>
      </c>
      <c r="H188" s="17">
        <v>25931425</v>
      </c>
    </row>
    <row r="189" spans="1:8" ht="26.25" customHeight="1" x14ac:dyDescent="0.25">
      <c r="A189" s="14" t="s">
        <v>44</v>
      </c>
      <c r="B189" s="15" t="s">
        <v>51</v>
      </c>
      <c r="C189" s="15" t="s">
        <v>21</v>
      </c>
      <c r="D189" s="15" t="s">
        <v>165</v>
      </c>
      <c r="E189" s="15" t="s">
        <v>45</v>
      </c>
      <c r="F189" s="16">
        <v>23000</v>
      </c>
      <c r="G189" s="16">
        <v>23000</v>
      </c>
      <c r="H189" s="17">
        <v>23000</v>
      </c>
    </row>
    <row r="190" spans="1:8" ht="15" x14ac:dyDescent="0.25">
      <c r="A190" s="14" t="s">
        <v>166</v>
      </c>
      <c r="B190" s="15" t="s">
        <v>51</v>
      </c>
      <c r="C190" s="15" t="s">
        <v>21</v>
      </c>
      <c r="D190" s="15" t="s">
        <v>167</v>
      </c>
      <c r="E190" s="15" t="s">
        <v>11</v>
      </c>
      <c r="F190" s="16">
        <f>F191</f>
        <v>10000000</v>
      </c>
      <c r="G190" s="16">
        <f t="shared" ref="G190:H190" si="77">G191</f>
        <v>0</v>
      </c>
      <c r="H190" s="17">
        <f t="shared" si="77"/>
        <v>0</v>
      </c>
    </row>
    <row r="191" spans="1:8" ht="60" x14ac:dyDescent="0.25">
      <c r="A191" s="14" t="s">
        <v>73</v>
      </c>
      <c r="B191" s="15" t="s">
        <v>51</v>
      </c>
      <c r="C191" s="15" t="s">
        <v>21</v>
      </c>
      <c r="D191" s="15" t="s">
        <v>167</v>
      </c>
      <c r="E191" s="15" t="s">
        <v>74</v>
      </c>
      <c r="F191" s="16">
        <v>10000000</v>
      </c>
      <c r="G191" s="16">
        <v>0</v>
      </c>
      <c r="H191" s="17">
        <v>0</v>
      </c>
    </row>
    <row r="192" spans="1:8" ht="60" x14ac:dyDescent="0.25">
      <c r="A192" s="14" t="s">
        <v>168</v>
      </c>
      <c r="B192" s="15" t="s">
        <v>51</v>
      </c>
      <c r="C192" s="15" t="s">
        <v>21</v>
      </c>
      <c r="D192" s="15" t="s">
        <v>169</v>
      </c>
      <c r="E192" s="15" t="s">
        <v>11</v>
      </c>
      <c r="F192" s="16">
        <f>F193</f>
        <v>0</v>
      </c>
      <c r="G192" s="16">
        <f t="shared" ref="G192:H192" si="78">G193</f>
        <v>45737</v>
      </c>
      <c r="H192" s="17">
        <f t="shared" si="78"/>
        <v>45737</v>
      </c>
    </row>
    <row r="193" spans="1:8" ht="15" x14ac:dyDescent="0.25">
      <c r="A193" s="14" t="s">
        <v>69</v>
      </c>
      <c r="B193" s="15" t="s">
        <v>51</v>
      </c>
      <c r="C193" s="15" t="s">
        <v>21</v>
      </c>
      <c r="D193" s="15" t="s">
        <v>169</v>
      </c>
      <c r="E193" s="15" t="s">
        <v>70</v>
      </c>
      <c r="F193" s="16">
        <v>0</v>
      </c>
      <c r="G193" s="16">
        <v>45737</v>
      </c>
      <c r="H193" s="17">
        <v>45737</v>
      </c>
    </row>
    <row r="194" spans="1:8" ht="28.5" x14ac:dyDescent="0.2">
      <c r="A194" s="25" t="s">
        <v>170</v>
      </c>
      <c r="B194" s="26" t="s">
        <v>51</v>
      </c>
      <c r="C194" s="26" t="s">
        <v>51</v>
      </c>
      <c r="D194" s="26" t="s">
        <v>11</v>
      </c>
      <c r="E194" s="26" t="s">
        <v>11</v>
      </c>
      <c r="F194" s="27">
        <f>F195</f>
        <v>24814469</v>
      </c>
      <c r="G194" s="27">
        <f t="shared" ref="G194:H194" si="79">G195</f>
        <v>23268363</v>
      </c>
      <c r="H194" s="28">
        <f t="shared" si="79"/>
        <v>23118363</v>
      </c>
    </row>
    <row r="195" spans="1:8" ht="30" x14ac:dyDescent="0.25">
      <c r="A195" s="14" t="s">
        <v>171</v>
      </c>
      <c r="B195" s="15" t="s">
        <v>51</v>
      </c>
      <c r="C195" s="15" t="s">
        <v>51</v>
      </c>
      <c r="D195" s="15" t="s">
        <v>172</v>
      </c>
      <c r="E195" s="15" t="s">
        <v>11</v>
      </c>
      <c r="F195" s="16">
        <f>F196+F197+F198+F199+F200</f>
        <v>24814469</v>
      </c>
      <c r="G195" s="16">
        <f t="shared" ref="G195:H195" si="80">G196+G197+G198+G199+G200</f>
        <v>23268363</v>
      </c>
      <c r="H195" s="17">
        <f t="shared" si="80"/>
        <v>23118363</v>
      </c>
    </row>
    <row r="196" spans="1:8" ht="30" x14ac:dyDescent="0.25">
      <c r="A196" s="14" t="s">
        <v>173</v>
      </c>
      <c r="B196" s="15" t="s">
        <v>51</v>
      </c>
      <c r="C196" s="15" t="s">
        <v>51</v>
      </c>
      <c r="D196" s="15" t="s">
        <v>172</v>
      </c>
      <c r="E196" s="15" t="s">
        <v>174</v>
      </c>
      <c r="F196" s="16">
        <v>17934995</v>
      </c>
      <c r="G196" s="16">
        <v>17934995</v>
      </c>
      <c r="H196" s="17">
        <v>17934995</v>
      </c>
    </row>
    <row r="197" spans="1:8" ht="30" x14ac:dyDescent="0.25">
      <c r="A197" s="14" t="s">
        <v>26</v>
      </c>
      <c r="B197" s="15" t="s">
        <v>51</v>
      </c>
      <c r="C197" s="15" t="s">
        <v>51</v>
      </c>
      <c r="D197" s="15" t="s">
        <v>172</v>
      </c>
      <c r="E197" s="15" t="s">
        <v>27</v>
      </c>
      <c r="F197" s="16">
        <v>1258551</v>
      </c>
      <c r="G197" s="16">
        <v>704548</v>
      </c>
      <c r="H197" s="17">
        <v>704548</v>
      </c>
    </row>
    <row r="198" spans="1:8" ht="30" x14ac:dyDescent="0.25">
      <c r="A198" s="14" t="s">
        <v>28</v>
      </c>
      <c r="B198" s="15" t="s">
        <v>51</v>
      </c>
      <c r="C198" s="15" t="s">
        <v>51</v>
      </c>
      <c r="D198" s="15" t="s">
        <v>172</v>
      </c>
      <c r="E198" s="15" t="s">
        <v>29</v>
      </c>
      <c r="F198" s="16">
        <v>4983030</v>
      </c>
      <c r="G198" s="16">
        <v>3990927</v>
      </c>
      <c r="H198" s="17">
        <v>3840927</v>
      </c>
    </row>
    <row r="199" spans="1:8" ht="25.5" customHeight="1" x14ac:dyDescent="0.25">
      <c r="A199" s="14" t="s">
        <v>44</v>
      </c>
      <c r="B199" s="15" t="s">
        <v>51</v>
      </c>
      <c r="C199" s="15" t="s">
        <v>51</v>
      </c>
      <c r="D199" s="15" t="s">
        <v>172</v>
      </c>
      <c r="E199" s="15" t="s">
        <v>45</v>
      </c>
      <c r="F199" s="16">
        <v>566129</v>
      </c>
      <c r="G199" s="16">
        <v>566129</v>
      </c>
      <c r="H199" s="17">
        <v>566129</v>
      </c>
    </row>
    <row r="200" spans="1:8" ht="15" x14ac:dyDescent="0.25">
      <c r="A200" s="14" t="s">
        <v>46</v>
      </c>
      <c r="B200" s="15" t="s">
        <v>51</v>
      </c>
      <c r="C200" s="15" t="s">
        <v>51</v>
      </c>
      <c r="D200" s="15" t="s">
        <v>172</v>
      </c>
      <c r="E200" s="15" t="s">
        <v>47</v>
      </c>
      <c r="F200" s="16">
        <v>71764</v>
      </c>
      <c r="G200" s="16">
        <v>71764</v>
      </c>
      <c r="H200" s="17">
        <v>71764</v>
      </c>
    </row>
    <row r="201" spans="1:8" ht="14.25" x14ac:dyDescent="0.2">
      <c r="A201" s="25" t="s">
        <v>175</v>
      </c>
      <c r="B201" s="26" t="s">
        <v>55</v>
      </c>
      <c r="C201" s="26" t="s">
        <v>13</v>
      </c>
      <c r="D201" s="26" t="s">
        <v>11</v>
      </c>
      <c r="E201" s="26" t="s">
        <v>11</v>
      </c>
      <c r="F201" s="27">
        <f>F202</f>
        <v>850000</v>
      </c>
      <c r="G201" s="27">
        <f t="shared" ref="G201:H202" si="81">G202</f>
        <v>850000</v>
      </c>
      <c r="H201" s="28">
        <f t="shared" si="81"/>
        <v>850000</v>
      </c>
    </row>
    <row r="202" spans="1:8" ht="14.25" x14ac:dyDescent="0.2">
      <c r="A202" s="25" t="s">
        <v>176</v>
      </c>
      <c r="B202" s="26" t="s">
        <v>55</v>
      </c>
      <c r="C202" s="26" t="s">
        <v>51</v>
      </c>
      <c r="D202" s="26" t="s">
        <v>11</v>
      </c>
      <c r="E202" s="26" t="s">
        <v>11</v>
      </c>
      <c r="F202" s="27">
        <f>F203</f>
        <v>850000</v>
      </c>
      <c r="G202" s="27">
        <f t="shared" si="81"/>
        <v>850000</v>
      </c>
      <c r="H202" s="28">
        <f t="shared" si="81"/>
        <v>850000</v>
      </c>
    </row>
    <row r="203" spans="1:8" ht="30" x14ac:dyDescent="0.25">
      <c r="A203" s="14" t="s">
        <v>177</v>
      </c>
      <c r="B203" s="15" t="s">
        <v>55</v>
      </c>
      <c r="C203" s="15" t="s">
        <v>51</v>
      </c>
      <c r="D203" s="15" t="s">
        <v>178</v>
      </c>
      <c r="E203" s="15" t="s">
        <v>11</v>
      </c>
      <c r="F203" s="16">
        <f>F204+F205+F206</f>
        <v>850000</v>
      </c>
      <c r="G203" s="16">
        <f t="shared" ref="G203:H203" si="82">G204+G205+G206</f>
        <v>850000</v>
      </c>
      <c r="H203" s="17">
        <f t="shared" si="82"/>
        <v>850000</v>
      </c>
    </row>
    <row r="204" spans="1:8" ht="30" x14ac:dyDescent="0.25">
      <c r="A204" s="14" t="s">
        <v>26</v>
      </c>
      <c r="B204" s="15" t="s">
        <v>55</v>
      </c>
      <c r="C204" s="15" t="s">
        <v>51</v>
      </c>
      <c r="D204" s="15" t="s">
        <v>178</v>
      </c>
      <c r="E204" s="15" t="s">
        <v>27</v>
      </c>
      <c r="F204" s="16">
        <v>30000</v>
      </c>
      <c r="G204" s="16">
        <v>30000</v>
      </c>
      <c r="H204" s="17">
        <v>30000</v>
      </c>
    </row>
    <row r="205" spans="1:8" ht="30" x14ac:dyDescent="0.25">
      <c r="A205" s="14" t="s">
        <v>28</v>
      </c>
      <c r="B205" s="15" t="s">
        <v>55</v>
      </c>
      <c r="C205" s="15" t="s">
        <v>51</v>
      </c>
      <c r="D205" s="15" t="s">
        <v>178</v>
      </c>
      <c r="E205" s="15" t="s">
        <v>29</v>
      </c>
      <c r="F205" s="16">
        <v>720000</v>
      </c>
      <c r="G205" s="16">
        <v>720000</v>
      </c>
      <c r="H205" s="17">
        <v>720000</v>
      </c>
    </row>
    <row r="206" spans="1:8" ht="60" x14ac:dyDescent="0.25">
      <c r="A206" s="14" t="s">
        <v>73</v>
      </c>
      <c r="B206" s="15" t="s">
        <v>55</v>
      </c>
      <c r="C206" s="15" t="s">
        <v>51</v>
      </c>
      <c r="D206" s="15" t="s">
        <v>178</v>
      </c>
      <c r="E206" s="15" t="s">
        <v>74</v>
      </c>
      <c r="F206" s="16">
        <v>100000</v>
      </c>
      <c r="G206" s="16">
        <v>100000</v>
      </c>
      <c r="H206" s="17">
        <v>100000</v>
      </c>
    </row>
    <row r="207" spans="1:8" ht="14.25" x14ac:dyDescent="0.2">
      <c r="A207" s="25" t="s">
        <v>179</v>
      </c>
      <c r="B207" s="26" t="s">
        <v>180</v>
      </c>
      <c r="C207" s="26" t="s">
        <v>13</v>
      </c>
      <c r="D207" s="26" t="s">
        <v>11</v>
      </c>
      <c r="E207" s="26" t="s">
        <v>11</v>
      </c>
      <c r="F207" s="27">
        <f>F208+F232+F288+F310</f>
        <v>955600966</v>
      </c>
      <c r="G207" s="27">
        <f>G208+G232+G288+G310</f>
        <v>787506749</v>
      </c>
      <c r="H207" s="28">
        <f>H208+H232+H288+H310</f>
        <v>942230693</v>
      </c>
    </row>
    <row r="208" spans="1:8" ht="14.25" x14ac:dyDescent="0.2">
      <c r="A208" s="25" t="s">
        <v>181</v>
      </c>
      <c r="B208" s="26" t="s">
        <v>180</v>
      </c>
      <c r="C208" s="26" t="s">
        <v>12</v>
      </c>
      <c r="D208" s="26" t="s">
        <v>11</v>
      </c>
      <c r="E208" s="26" t="s">
        <v>11</v>
      </c>
      <c r="F208" s="27">
        <f>F209+F214+F217+F220+F222+F224+F227</f>
        <v>405663487</v>
      </c>
      <c r="G208" s="27">
        <f t="shared" ref="G208:H208" si="83">G209+G214+G217+G220+G222+G224+G227</f>
        <v>255122007</v>
      </c>
      <c r="H208" s="28">
        <f t="shared" si="83"/>
        <v>253279807</v>
      </c>
    </row>
    <row r="209" spans="1:8" ht="45" x14ac:dyDescent="0.25">
      <c r="A209" s="14" t="s">
        <v>311</v>
      </c>
      <c r="B209" s="15" t="s">
        <v>180</v>
      </c>
      <c r="C209" s="15" t="s">
        <v>12</v>
      </c>
      <c r="D209" s="15" t="s">
        <v>182</v>
      </c>
      <c r="E209" s="15" t="s">
        <v>11</v>
      </c>
      <c r="F209" s="16">
        <f>F210+F211+F212+F213</f>
        <v>180212200</v>
      </c>
      <c r="G209" s="16">
        <f t="shared" ref="G209:H209" si="84">G210+G211+G212+G213</f>
        <v>164422300</v>
      </c>
      <c r="H209" s="17">
        <f t="shared" si="84"/>
        <v>162580100</v>
      </c>
    </row>
    <row r="210" spans="1:8" ht="60" x14ac:dyDescent="0.25">
      <c r="A210" s="14" t="s">
        <v>73</v>
      </c>
      <c r="B210" s="15" t="s">
        <v>180</v>
      </c>
      <c r="C210" s="15" t="s">
        <v>12</v>
      </c>
      <c r="D210" s="15" t="s">
        <v>182</v>
      </c>
      <c r="E210" s="15" t="s">
        <v>74</v>
      </c>
      <c r="F210" s="16">
        <v>163602500</v>
      </c>
      <c r="G210" s="16">
        <v>149478200</v>
      </c>
      <c r="H210" s="17">
        <v>147797800</v>
      </c>
    </row>
    <row r="211" spans="1:8" ht="15" x14ac:dyDescent="0.25">
      <c r="A211" s="14" t="s">
        <v>69</v>
      </c>
      <c r="B211" s="15" t="s">
        <v>180</v>
      </c>
      <c r="C211" s="15" t="s">
        <v>12</v>
      </c>
      <c r="D211" s="15" t="s">
        <v>182</v>
      </c>
      <c r="E211" s="15" t="s">
        <v>70</v>
      </c>
      <c r="F211" s="16">
        <v>1000000</v>
      </c>
      <c r="G211" s="16">
        <v>500000</v>
      </c>
      <c r="H211" s="17">
        <v>500000</v>
      </c>
    </row>
    <row r="212" spans="1:8" ht="60" x14ac:dyDescent="0.25">
      <c r="A212" s="14" t="s">
        <v>183</v>
      </c>
      <c r="B212" s="15" t="s">
        <v>180</v>
      </c>
      <c r="C212" s="15" t="s">
        <v>12</v>
      </c>
      <c r="D212" s="15" t="s">
        <v>182</v>
      </c>
      <c r="E212" s="15" t="s">
        <v>184</v>
      </c>
      <c r="F212" s="16">
        <v>15509700</v>
      </c>
      <c r="G212" s="16">
        <v>14364100</v>
      </c>
      <c r="H212" s="17">
        <v>14202300</v>
      </c>
    </row>
    <row r="213" spans="1:8" ht="15" x14ac:dyDescent="0.25">
      <c r="A213" s="14" t="s">
        <v>185</v>
      </c>
      <c r="B213" s="15" t="s">
        <v>180</v>
      </c>
      <c r="C213" s="15" t="s">
        <v>12</v>
      </c>
      <c r="D213" s="15" t="s">
        <v>182</v>
      </c>
      <c r="E213" s="15" t="s">
        <v>186</v>
      </c>
      <c r="F213" s="16">
        <v>100000</v>
      </c>
      <c r="G213" s="16">
        <v>80000</v>
      </c>
      <c r="H213" s="17">
        <v>80000</v>
      </c>
    </row>
    <row r="214" spans="1:8" ht="120" x14ac:dyDescent="0.25">
      <c r="A214" s="14" t="s">
        <v>187</v>
      </c>
      <c r="B214" s="15" t="s">
        <v>180</v>
      </c>
      <c r="C214" s="15" t="s">
        <v>12</v>
      </c>
      <c r="D214" s="15" t="s">
        <v>188</v>
      </c>
      <c r="E214" s="15" t="s">
        <v>11</v>
      </c>
      <c r="F214" s="16">
        <f>F215+F216</f>
        <v>304000</v>
      </c>
      <c r="G214" s="16">
        <f t="shared" ref="G214:H214" si="85">G215+G216</f>
        <v>0</v>
      </c>
      <c r="H214" s="17">
        <f t="shared" si="85"/>
        <v>0</v>
      </c>
    </row>
    <row r="215" spans="1:8" ht="15" x14ac:dyDescent="0.25">
      <c r="A215" s="14" t="s">
        <v>69</v>
      </c>
      <c r="B215" s="15" t="s">
        <v>180</v>
      </c>
      <c r="C215" s="15" t="s">
        <v>12</v>
      </c>
      <c r="D215" s="15" t="s">
        <v>188</v>
      </c>
      <c r="E215" s="15" t="s">
        <v>70</v>
      </c>
      <c r="F215" s="16">
        <v>266000</v>
      </c>
      <c r="G215" s="16">
        <v>0</v>
      </c>
      <c r="H215" s="17">
        <v>0</v>
      </c>
    </row>
    <row r="216" spans="1:8" ht="15" x14ac:dyDescent="0.25">
      <c r="A216" s="14" t="s">
        <v>185</v>
      </c>
      <c r="B216" s="15" t="s">
        <v>180</v>
      </c>
      <c r="C216" s="15" t="s">
        <v>12</v>
      </c>
      <c r="D216" s="15" t="s">
        <v>188</v>
      </c>
      <c r="E216" s="15" t="s">
        <v>186</v>
      </c>
      <c r="F216" s="16">
        <v>38000</v>
      </c>
      <c r="G216" s="16">
        <v>0</v>
      </c>
      <c r="H216" s="17">
        <v>0</v>
      </c>
    </row>
    <row r="217" spans="1:8" ht="90" x14ac:dyDescent="0.25">
      <c r="A217" s="14" t="s">
        <v>189</v>
      </c>
      <c r="B217" s="15" t="s">
        <v>180</v>
      </c>
      <c r="C217" s="15" t="s">
        <v>12</v>
      </c>
      <c r="D217" s="15" t="s">
        <v>190</v>
      </c>
      <c r="E217" s="15" t="s">
        <v>11</v>
      </c>
      <c r="F217" s="16">
        <f>F218+F219</f>
        <v>121820000</v>
      </c>
      <c r="G217" s="16">
        <f t="shared" ref="G217:H217" si="86">G218+G219</f>
        <v>0</v>
      </c>
      <c r="H217" s="17">
        <f t="shared" si="86"/>
        <v>0</v>
      </c>
    </row>
    <row r="218" spans="1:8" ht="45" x14ac:dyDescent="0.25">
      <c r="A218" s="14" t="s">
        <v>89</v>
      </c>
      <c r="B218" s="15" t="s">
        <v>180</v>
      </c>
      <c r="C218" s="15" t="s">
        <v>12</v>
      </c>
      <c r="D218" s="15" t="s">
        <v>190</v>
      </c>
      <c r="E218" s="15" t="s">
        <v>90</v>
      </c>
      <c r="F218" s="16">
        <v>120000000</v>
      </c>
      <c r="G218" s="16">
        <v>0</v>
      </c>
      <c r="H218" s="17">
        <v>0</v>
      </c>
    </row>
    <row r="219" spans="1:8" ht="15" x14ac:dyDescent="0.25">
      <c r="A219" s="14" t="s">
        <v>69</v>
      </c>
      <c r="B219" s="15" t="s">
        <v>180</v>
      </c>
      <c r="C219" s="15" t="s">
        <v>12</v>
      </c>
      <c r="D219" s="15" t="s">
        <v>190</v>
      </c>
      <c r="E219" s="15" t="s">
        <v>70</v>
      </c>
      <c r="F219" s="16">
        <v>1820000</v>
      </c>
      <c r="G219" s="16">
        <v>0</v>
      </c>
      <c r="H219" s="17">
        <v>0</v>
      </c>
    </row>
    <row r="220" spans="1:8" ht="90" x14ac:dyDescent="0.25">
      <c r="A220" s="14" t="s">
        <v>191</v>
      </c>
      <c r="B220" s="15" t="s">
        <v>180</v>
      </c>
      <c r="C220" s="15" t="s">
        <v>12</v>
      </c>
      <c r="D220" s="15" t="s">
        <v>192</v>
      </c>
      <c r="E220" s="15" t="s">
        <v>11</v>
      </c>
      <c r="F220" s="16">
        <f>F221</f>
        <v>6315790</v>
      </c>
      <c r="G220" s="16">
        <f t="shared" ref="G220:H220" si="87">G221</f>
        <v>0</v>
      </c>
      <c r="H220" s="17">
        <f t="shared" si="87"/>
        <v>0</v>
      </c>
    </row>
    <row r="221" spans="1:8" ht="45" x14ac:dyDescent="0.25">
      <c r="A221" s="14" t="s">
        <v>89</v>
      </c>
      <c r="B221" s="15" t="s">
        <v>180</v>
      </c>
      <c r="C221" s="15" t="s">
        <v>12</v>
      </c>
      <c r="D221" s="15" t="s">
        <v>192</v>
      </c>
      <c r="E221" s="15" t="s">
        <v>90</v>
      </c>
      <c r="F221" s="16">
        <v>6315790</v>
      </c>
      <c r="G221" s="16">
        <v>0</v>
      </c>
      <c r="H221" s="17">
        <v>0</v>
      </c>
    </row>
    <row r="222" spans="1:8" ht="90" x14ac:dyDescent="0.25">
      <c r="A222" s="14" t="s">
        <v>193</v>
      </c>
      <c r="B222" s="15" t="s">
        <v>180</v>
      </c>
      <c r="C222" s="15" t="s">
        <v>12</v>
      </c>
      <c r="D222" s="15" t="s">
        <v>194</v>
      </c>
      <c r="E222" s="15" t="s">
        <v>11</v>
      </c>
      <c r="F222" s="16">
        <f>F223</f>
        <v>95790</v>
      </c>
      <c r="G222" s="16">
        <f t="shared" ref="G222:H222" si="88">G223</f>
        <v>0</v>
      </c>
      <c r="H222" s="17">
        <f t="shared" si="88"/>
        <v>0</v>
      </c>
    </row>
    <row r="223" spans="1:8" ht="15" x14ac:dyDescent="0.25">
      <c r="A223" s="14" t="s">
        <v>69</v>
      </c>
      <c r="B223" s="15" t="s">
        <v>180</v>
      </c>
      <c r="C223" s="15" t="s">
        <v>12</v>
      </c>
      <c r="D223" s="15" t="s">
        <v>194</v>
      </c>
      <c r="E223" s="15" t="s">
        <v>70</v>
      </c>
      <c r="F223" s="16">
        <v>95790</v>
      </c>
      <c r="G223" s="16">
        <v>0</v>
      </c>
      <c r="H223" s="17">
        <v>0</v>
      </c>
    </row>
    <row r="224" spans="1:8" ht="106.5" customHeight="1" x14ac:dyDescent="0.25">
      <c r="A224" s="14" t="s">
        <v>195</v>
      </c>
      <c r="B224" s="15" t="s">
        <v>180</v>
      </c>
      <c r="C224" s="15" t="s">
        <v>12</v>
      </c>
      <c r="D224" s="15" t="s">
        <v>196</v>
      </c>
      <c r="E224" s="15" t="s">
        <v>11</v>
      </c>
      <c r="F224" s="16">
        <f>F225+F226</f>
        <v>16000</v>
      </c>
      <c r="G224" s="16">
        <f t="shared" ref="G224:H224" si="89">G225+G226</f>
        <v>0</v>
      </c>
      <c r="H224" s="17">
        <f t="shared" si="89"/>
        <v>0</v>
      </c>
    </row>
    <row r="225" spans="1:8" ht="15" x14ac:dyDescent="0.25">
      <c r="A225" s="14" t="s">
        <v>69</v>
      </c>
      <c r="B225" s="15" t="s">
        <v>180</v>
      </c>
      <c r="C225" s="15" t="s">
        <v>12</v>
      </c>
      <c r="D225" s="15" t="s">
        <v>196</v>
      </c>
      <c r="E225" s="15" t="s">
        <v>70</v>
      </c>
      <c r="F225" s="16">
        <v>14000</v>
      </c>
      <c r="G225" s="16">
        <v>0</v>
      </c>
      <c r="H225" s="17">
        <v>0</v>
      </c>
    </row>
    <row r="226" spans="1:8" ht="15" x14ac:dyDescent="0.25">
      <c r="A226" s="14" t="s">
        <v>185</v>
      </c>
      <c r="B226" s="15" t="s">
        <v>180</v>
      </c>
      <c r="C226" s="15" t="s">
        <v>12</v>
      </c>
      <c r="D226" s="15" t="s">
        <v>196</v>
      </c>
      <c r="E226" s="15" t="s">
        <v>186</v>
      </c>
      <c r="F226" s="16">
        <v>2000</v>
      </c>
      <c r="G226" s="16">
        <v>0</v>
      </c>
      <c r="H226" s="17">
        <v>0</v>
      </c>
    </row>
    <row r="227" spans="1:8" ht="15" x14ac:dyDescent="0.25">
      <c r="A227" s="14" t="s">
        <v>197</v>
      </c>
      <c r="B227" s="15" t="s">
        <v>180</v>
      </c>
      <c r="C227" s="15" t="s">
        <v>12</v>
      </c>
      <c r="D227" s="15" t="s">
        <v>198</v>
      </c>
      <c r="E227" s="15" t="s">
        <v>11</v>
      </c>
      <c r="F227" s="16">
        <f>F228+F229+F230+F231</f>
        <v>96899707</v>
      </c>
      <c r="G227" s="16">
        <f t="shared" ref="G227:H227" si="90">G228+G229+G230+G231</f>
        <v>90699707</v>
      </c>
      <c r="H227" s="17">
        <f t="shared" si="90"/>
        <v>90699707</v>
      </c>
    </row>
    <row r="228" spans="1:8" ht="60" x14ac:dyDescent="0.25">
      <c r="A228" s="14" t="s">
        <v>73</v>
      </c>
      <c r="B228" s="15" t="s">
        <v>180</v>
      </c>
      <c r="C228" s="15" t="s">
        <v>12</v>
      </c>
      <c r="D228" s="15" t="s">
        <v>198</v>
      </c>
      <c r="E228" s="15" t="s">
        <v>74</v>
      </c>
      <c r="F228" s="16">
        <v>78545629</v>
      </c>
      <c r="G228" s="16">
        <v>77545629</v>
      </c>
      <c r="H228" s="17">
        <v>77545629</v>
      </c>
    </row>
    <row r="229" spans="1:8" ht="15" x14ac:dyDescent="0.25">
      <c r="A229" s="14" t="s">
        <v>69</v>
      </c>
      <c r="B229" s="15" t="s">
        <v>180</v>
      </c>
      <c r="C229" s="15" t="s">
        <v>12</v>
      </c>
      <c r="D229" s="15" t="s">
        <v>198</v>
      </c>
      <c r="E229" s="15" t="s">
        <v>70</v>
      </c>
      <c r="F229" s="16">
        <v>6912639</v>
      </c>
      <c r="G229" s="16">
        <v>2712639</v>
      </c>
      <c r="H229" s="17">
        <v>2712639</v>
      </c>
    </row>
    <row r="230" spans="1:8" ht="60" x14ac:dyDescent="0.25">
      <c r="A230" s="14" t="s">
        <v>183</v>
      </c>
      <c r="B230" s="15" t="s">
        <v>180</v>
      </c>
      <c r="C230" s="15" t="s">
        <v>12</v>
      </c>
      <c r="D230" s="15" t="s">
        <v>198</v>
      </c>
      <c r="E230" s="15" t="s">
        <v>184</v>
      </c>
      <c r="F230" s="16">
        <v>10725094</v>
      </c>
      <c r="G230" s="16">
        <v>10025094</v>
      </c>
      <c r="H230" s="17">
        <v>10025094</v>
      </c>
    </row>
    <row r="231" spans="1:8" ht="15" x14ac:dyDescent="0.25">
      <c r="A231" s="14" t="s">
        <v>185</v>
      </c>
      <c r="B231" s="15" t="s">
        <v>180</v>
      </c>
      <c r="C231" s="15" t="s">
        <v>12</v>
      </c>
      <c r="D231" s="15" t="s">
        <v>198</v>
      </c>
      <c r="E231" s="15" t="s">
        <v>186</v>
      </c>
      <c r="F231" s="16">
        <v>716345</v>
      </c>
      <c r="G231" s="16">
        <v>416345</v>
      </c>
      <c r="H231" s="17">
        <v>416345</v>
      </c>
    </row>
    <row r="232" spans="1:8" ht="14.25" x14ac:dyDescent="0.2">
      <c r="A232" s="25" t="s">
        <v>199</v>
      </c>
      <c r="B232" s="26" t="s">
        <v>180</v>
      </c>
      <c r="C232" s="26" t="s">
        <v>15</v>
      </c>
      <c r="D232" s="26" t="s">
        <v>11</v>
      </c>
      <c r="E232" s="26" t="s">
        <v>11</v>
      </c>
      <c r="F232" s="28">
        <f>F233+F235+F237+F242+F245+F255+F258+F261+F264+F267+F270+F272+F278+F282+F285</f>
        <v>497377404</v>
      </c>
      <c r="G232" s="28">
        <f t="shared" ref="G232:H232" si="91">G233+G235+G237+G242+G245+G255+G258+G261+G264+G267+G270+G272+G278+G282+G285</f>
        <v>483633699</v>
      </c>
      <c r="H232" s="28">
        <f t="shared" si="91"/>
        <v>640899843</v>
      </c>
    </row>
    <row r="233" spans="1:8" ht="60" x14ac:dyDescent="0.25">
      <c r="A233" s="14" t="s">
        <v>222</v>
      </c>
      <c r="B233" s="15" t="s">
        <v>180</v>
      </c>
      <c r="C233" s="15" t="s">
        <v>15</v>
      </c>
      <c r="D233" s="15" t="s">
        <v>223</v>
      </c>
      <c r="E233" s="15" t="s">
        <v>11</v>
      </c>
      <c r="F233" s="16">
        <f>F234</f>
        <v>3228900</v>
      </c>
      <c r="G233" s="16">
        <f t="shared" ref="G233:H233" si="92">G234</f>
        <v>0</v>
      </c>
      <c r="H233" s="17">
        <f t="shared" si="92"/>
        <v>164342800</v>
      </c>
    </row>
    <row r="234" spans="1:8" ht="15" x14ac:dyDescent="0.25">
      <c r="A234" s="14" t="s">
        <v>69</v>
      </c>
      <c r="B234" s="15" t="s">
        <v>180</v>
      </c>
      <c r="C234" s="15" t="s">
        <v>15</v>
      </c>
      <c r="D234" s="15" t="s">
        <v>223</v>
      </c>
      <c r="E234" s="15" t="s">
        <v>70</v>
      </c>
      <c r="F234" s="16">
        <v>3228900</v>
      </c>
      <c r="G234" s="16">
        <v>0</v>
      </c>
      <c r="H234" s="17">
        <v>164342800</v>
      </c>
    </row>
    <row r="235" spans="1:8" ht="60" x14ac:dyDescent="0.25">
      <c r="A235" s="14" t="s">
        <v>316</v>
      </c>
      <c r="B235" s="15" t="s">
        <v>180</v>
      </c>
      <c r="C235" s="15" t="s">
        <v>15</v>
      </c>
      <c r="D235" s="15" t="s">
        <v>223</v>
      </c>
      <c r="E235" s="26"/>
      <c r="F235" s="16">
        <f>F236</f>
        <v>0</v>
      </c>
      <c r="G235" s="16">
        <f t="shared" ref="G235:H235" si="93">G236</f>
        <v>0</v>
      </c>
      <c r="H235" s="16">
        <f t="shared" si="93"/>
        <v>1660029</v>
      </c>
    </row>
    <row r="236" spans="1:8" ht="15" x14ac:dyDescent="0.25">
      <c r="A236" s="14" t="s">
        <v>69</v>
      </c>
      <c r="B236" s="15" t="s">
        <v>180</v>
      </c>
      <c r="C236" s="15" t="s">
        <v>15</v>
      </c>
      <c r="D236" s="15" t="s">
        <v>223</v>
      </c>
      <c r="E236" s="15" t="s">
        <v>70</v>
      </c>
      <c r="F236" s="16">
        <v>0</v>
      </c>
      <c r="G236" s="16">
        <v>0</v>
      </c>
      <c r="H236" s="17">
        <v>1660029</v>
      </c>
    </row>
    <row r="237" spans="1:8" ht="15" x14ac:dyDescent="0.25">
      <c r="A237" s="14" t="s">
        <v>312</v>
      </c>
      <c r="B237" s="15" t="s">
        <v>180</v>
      </c>
      <c r="C237" s="15" t="s">
        <v>15</v>
      </c>
      <c r="D237" s="15" t="s">
        <v>200</v>
      </c>
      <c r="E237" s="15" t="s">
        <v>11</v>
      </c>
      <c r="F237" s="16">
        <f>F238+F239+F240+F241</f>
        <v>214989200</v>
      </c>
      <c r="G237" s="16">
        <f t="shared" ref="G237:H237" si="94">G238+G239+G240+G241</f>
        <v>213793600</v>
      </c>
      <c r="H237" s="17">
        <f t="shared" si="94"/>
        <v>213834100</v>
      </c>
    </row>
    <row r="238" spans="1:8" ht="60" x14ac:dyDescent="0.25">
      <c r="A238" s="14" t="s">
        <v>73</v>
      </c>
      <c r="B238" s="15" t="s">
        <v>180</v>
      </c>
      <c r="C238" s="15" t="s">
        <v>15</v>
      </c>
      <c r="D238" s="15" t="s">
        <v>200</v>
      </c>
      <c r="E238" s="15" t="s">
        <v>74</v>
      </c>
      <c r="F238" s="16">
        <v>160349600</v>
      </c>
      <c r="G238" s="16">
        <v>160625400</v>
      </c>
      <c r="H238" s="17">
        <v>160665900</v>
      </c>
    </row>
    <row r="239" spans="1:8" ht="15" x14ac:dyDescent="0.25">
      <c r="A239" s="14" t="s">
        <v>69</v>
      </c>
      <c r="B239" s="15" t="s">
        <v>180</v>
      </c>
      <c r="C239" s="15" t="s">
        <v>15</v>
      </c>
      <c r="D239" s="15" t="s">
        <v>200</v>
      </c>
      <c r="E239" s="15" t="s">
        <v>70</v>
      </c>
      <c r="F239" s="16">
        <v>6800000</v>
      </c>
      <c r="G239" s="16">
        <v>6500000</v>
      </c>
      <c r="H239" s="17">
        <v>6500000</v>
      </c>
    </row>
    <row r="240" spans="1:8" ht="60" x14ac:dyDescent="0.25">
      <c r="A240" s="14" t="s">
        <v>183</v>
      </c>
      <c r="B240" s="15" t="s">
        <v>180</v>
      </c>
      <c r="C240" s="15" t="s">
        <v>15</v>
      </c>
      <c r="D240" s="15" t="s">
        <v>200</v>
      </c>
      <c r="E240" s="15" t="s">
        <v>184</v>
      </c>
      <c r="F240" s="16">
        <v>46039600</v>
      </c>
      <c r="G240" s="16">
        <v>45168200</v>
      </c>
      <c r="H240" s="17">
        <v>45168200</v>
      </c>
    </row>
    <row r="241" spans="1:8" ht="15" x14ac:dyDescent="0.25">
      <c r="A241" s="14" t="s">
        <v>185</v>
      </c>
      <c r="B241" s="15" t="s">
        <v>180</v>
      </c>
      <c r="C241" s="15" t="s">
        <v>15</v>
      </c>
      <c r="D241" s="15" t="s">
        <v>200</v>
      </c>
      <c r="E241" s="15" t="s">
        <v>186</v>
      </c>
      <c r="F241" s="16">
        <v>1800000</v>
      </c>
      <c r="G241" s="16">
        <v>1500000</v>
      </c>
      <c r="H241" s="17">
        <v>1500000</v>
      </c>
    </row>
    <row r="242" spans="1:8" ht="30" x14ac:dyDescent="0.25">
      <c r="A242" s="14" t="s">
        <v>201</v>
      </c>
      <c r="B242" s="15" t="s">
        <v>180</v>
      </c>
      <c r="C242" s="15" t="s">
        <v>15</v>
      </c>
      <c r="D242" s="15" t="s">
        <v>202</v>
      </c>
      <c r="E242" s="15" t="s">
        <v>11</v>
      </c>
      <c r="F242" s="16">
        <f>F243+F244</f>
        <v>8111900</v>
      </c>
      <c r="G242" s="16">
        <f t="shared" ref="G242:H242" si="95">G243+G244</f>
        <v>7532300</v>
      </c>
      <c r="H242" s="17">
        <f t="shared" si="95"/>
        <v>7532800</v>
      </c>
    </row>
    <row r="243" spans="1:8" ht="30" x14ac:dyDescent="0.25">
      <c r="A243" s="14" t="s">
        <v>28</v>
      </c>
      <c r="B243" s="15" t="s">
        <v>180</v>
      </c>
      <c r="C243" s="15" t="s">
        <v>15</v>
      </c>
      <c r="D243" s="15" t="s">
        <v>202</v>
      </c>
      <c r="E243" s="15" t="s">
        <v>29</v>
      </c>
      <c r="F243" s="16">
        <v>1601964</v>
      </c>
      <c r="G243" s="16">
        <v>1601964</v>
      </c>
      <c r="H243" s="17">
        <v>1601964</v>
      </c>
    </row>
    <row r="244" spans="1:8" ht="15" x14ac:dyDescent="0.25">
      <c r="A244" s="14" t="s">
        <v>185</v>
      </c>
      <c r="B244" s="15" t="s">
        <v>180</v>
      </c>
      <c r="C244" s="15" t="s">
        <v>15</v>
      </c>
      <c r="D244" s="15" t="s">
        <v>202</v>
      </c>
      <c r="E244" s="15" t="s">
        <v>186</v>
      </c>
      <c r="F244" s="16">
        <v>6509936</v>
      </c>
      <c r="G244" s="16">
        <v>5930336</v>
      </c>
      <c r="H244" s="17">
        <v>5930836</v>
      </c>
    </row>
    <row r="245" spans="1:8" ht="90" x14ac:dyDescent="0.25">
      <c r="A245" s="14" t="s">
        <v>313</v>
      </c>
      <c r="B245" s="15" t="s">
        <v>180</v>
      </c>
      <c r="C245" s="15" t="s">
        <v>15</v>
      </c>
      <c r="D245" s="15" t="s">
        <v>203</v>
      </c>
      <c r="E245" s="15" t="s">
        <v>11</v>
      </c>
      <c r="F245" s="16">
        <f>F246+F247+F248+F249+F250+F251+F252+F253+F254</f>
        <v>61942200</v>
      </c>
      <c r="G245" s="16">
        <f t="shared" ref="G245:H245" si="96">G246+G247+G248+G249+G250+G251+G252+G253+G254</f>
        <v>58262900</v>
      </c>
      <c r="H245" s="17">
        <f t="shared" si="96"/>
        <v>58267200</v>
      </c>
    </row>
    <row r="246" spans="1:8" ht="30" x14ac:dyDescent="0.25">
      <c r="A246" s="14" t="s">
        <v>173</v>
      </c>
      <c r="B246" s="15" t="s">
        <v>180</v>
      </c>
      <c r="C246" s="15" t="s">
        <v>15</v>
      </c>
      <c r="D246" s="15" t="s">
        <v>203</v>
      </c>
      <c r="E246" s="15" t="s">
        <v>174</v>
      </c>
      <c r="F246" s="16">
        <v>14471940</v>
      </c>
      <c r="G246" s="16">
        <v>14471940</v>
      </c>
      <c r="H246" s="17">
        <v>14471940</v>
      </c>
    </row>
    <row r="247" spans="1:8" ht="30" x14ac:dyDescent="0.25">
      <c r="A247" s="14" t="s">
        <v>204</v>
      </c>
      <c r="B247" s="15" t="s">
        <v>180</v>
      </c>
      <c r="C247" s="15" t="s">
        <v>15</v>
      </c>
      <c r="D247" s="15" t="s">
        <v>203</v>
      </c>
      <c r="E247" s="15" t="s">
        <v>205</v>
      </c>
      <c r="F247" s="16">
        <v>1900</v>
      </c>
      <c r="G247" s="16">
        <v>1900</v>
      </c>
      <c r="H247" s="17">
        <v>1900</v>
      </c>
    </row>
    <row r="248" spans="1:8" ht="30" x14ac:dyDescent="0.25">
      <c r="A248" s="14" t="s">
        <v>26</v>
      </c>
      <c r="B248" s="15" t="s">
        <v>180</v>
      </c>
      <c r="C248" s="15" t="s">
        <v>15</v>
      </c>
      <c r="D248" s="15" t="s">
        <v>203</v>
      </c>
      <c r="E248" s="15" t="s">
        <v>27</v>
      </c>
      <c r="F248" s="16">
        <v>35000</v>
      </c>
      <c r="G248" s="16">
        <v>35000</v>
      </c>
      <c r="H248" s="17">
        <v>35000</v>
      </c>
    </row>
    <row r="249" spans="1:8" ht="30" x14ac:dyDescent="0.25">
      <c r="A249" s="14" t="s">
        <v>118</v>
      </c>
      <c r="B249" s="15" t="s">
        <v>180</v>
      </c>
      <c r="C249" s="15" t="s">
        <v>15</v>
      </c>
      <c r="D249" s="15" t="s">
        <v>203</v>
      </c>
      <c r="E249" s="15" t="s">
        <v>119</v>
      </c>
      <c r="F249" s="16">
        <v>1619520</v>
      </c>
      <c r="G249" s="16">
        <v>0</v>
      </c>
      <c r="H249" s="17">
        <v>0</v>
      </c>
    </row>
    <row r="250" spans="1:8" ht="30" x14ac:dyDescent="0.25">
      <c r="A250" s="14" t="s">
        <v>28</v>
      </c>
      <c r="B250" s="15" t="s">
        <v>180</v>
      </c>
      <c r="C250" s="15" t="s">
        <v>15</v>
      </c>
      <c r="D250" s="15" t="s">
        <v>203</v>
      </c>
      <c r="E250" s="15" t="s">
        <v>29</v>
      </c>
      <c r="F250" s="16">
        <v>2888890</v>
      </c>
      <c r="G250" s="16">
        <v>2893631</v>
      </c>
      <c r="H250" s="17">
        <v>3033631</v>
      </c>
    </row>
    <row r="251" spans="1:8" ht="60" x14ac:dyDescent="0.25">
      <c r="A251" s="14" t="s">
        <v>183</v>
      </c>
      <c r="B251" s="15" t="s">
        <v>180</v>
      </c>
      <c r="C251" s="15" t="s">
        <v>15</v>
      </c>
      <c r="D251" s="15" t="s">
        <v>203</v>
      </c>
      <c r="E251" s="15" t="s">
        <v>184</v>
      </c>
      <c r="F251" s="16">
        <v>39984034</v>
      </c>
      <c r="G251" s="16">
        <v>39973629</v>
      </c>
      <c r="H251" s="17">
        <v>39977929</v>
      </c>
    </row>
    <row r="252" spans="1:8" ht="15" x14ac:dyDescent="0.25">
      <c r="A252" s="14" t="s">
        <v>185</v>
      </c>
      <c r="B252" s="15" t="s">
        <v>180</v>
      </c>
      <c r="C252" s="15" t="s">
        <v>15</v>
      </c>
      <c r="D252" s="15" t="s">
        <v>203</v>
      </c>
      <c r="E252" s="15" t="s">
        <v>186</v>
      </c>
      <c r="F252" s="16">
        <v>2894116</v>
      </c>
      <c r="G252" s="16">
        <v>840000</v>
      </c>
      <c r="H252" s="17">
        <v>700000</v>
      </c>
    </row>
    <row r="253" spans="1:8" ht="27" customHeight="1" x14ac:dyDescent="0.25">
      <c r="A253" s="14" t="s">
        <v>44</v>
      </c>
      <c r="B253" s="15" t="s">
        <v>180</v>
      </c>
      <c r="C253" s="15" t="s">
        <v>15</v>
      </c>
      <c r="D253" s="15" t="s">
        <v>203</v>
      </c>
      <c r="E253" s="15" t="s">
        <v>45</v>
      </c>
      <c r="F253" s="16">
        <v>38000</v>
      </c>
      <c r="G253" s="16">
        <v>38000</v>
      </c>
      <c r="H253" s="17">
        <v>38000</v>
      </c>
    </row>
    <row r="254" spans="1:8" ht="15" x14ac:dyDescent="0.25">
      <c r="A254" s="14" t="s">
        <v>46</v>
      </c>
      <c r="B254" s="15" t="s">
        <v>180</v>
      </c>
      <c r="C254" s="15" t="s">
        <v>15</v>
      </c>
      <c r="D254" s="15" t="s">
        <v>203</v>
      </c>
      <c r="E254" s="15" t="s">
        <v>47</v>
      </c>
      <c r="F254" s="16">
        <v>8800</v>
      </c>
      <c r="G254" s="16">
        <v>8800</v>
      </c>
      <c r="H254" s="17">
        <v>8800</v>
      </c>
    </row>
    <row r="255" spans="1:8" ht="120" x14ac:dyDescent="0.25">
      <c r="A255" s="14" t="s">
        <v>314</v>
      </c>
      <c r="B255" s="15" t="s">
        <v>180</v>
      </c>
      <c r="C255" s="15" t="s">
        <v>15</v>
      </c>
      <c r="D255" s="15" t="s">
        <v>188</v>
      </c>
      <c r="E255" s="15" t="s">
        <v>11</v>
      </c>
      <c r="F255" s="16">
        <f>F256+F257</f>
        <v>756000</v>
      </c>
      <c r="G255" s="16">
        <f t="shared" ref="G255:H255" si="97">G256+G257</f>
        <v>0</v>
      </c>
      <c r="H255" s="17">
        <f t="shared" si="97"/>
        <v>0</v>
      </c>
    </row>
    <row r="256" spans="1:8" ht="15" x14ac:dyDescent="0.25">
      <c r="A256" s="14" t="s">
        <v>69</v>
      </c>
      <c r="B256" s="15" t="s">
        <v>180</v>
      </c>
      <c r="C256" s="15" t="s">
        <v>15</v>
      </c>
      <c r="D256" s="15" t="s">
        <v>188</v>
      </c>
      <c r="E256" s="15" t="s">
        <v>70</v>
      </c>
      <c r="F256" s="16">
        <v>656000</v>
      </c>
      <c r="G256" s="16">
        <v>0</v>
      </c>
      <c r="H256" s="17">
        <v>0</v>
      </c>
    </row>
    <row r="257" spans="1:8" ht="15" x14ac:dyDescent="0.25">
      <c r="A257" s="14" t="s">
        <v>185</v>
      </c>
      <c r="B257" s="15" t="s">
        <v>180</v>
      </c>
      <c r="C257" s="15" t="s">
        <v>15</v>
      </c>
      <c r="D257" s="15" t="s">
        <v>188</v>
      </c>
      <c r="E257" s="15" t="s">
        <v>186</v>
      </c>
      <c r="F257" s="16">
        <v>100000</v>
      </c>
      <c r="G257" s="16">
        <v>0</v>
      </c>
      <c r="H257" s="17">
        <v>0</v>
      </c>
    </row>
    <row r="258" spans="1:8" ht="105" x14ac:dyDescent="0.25">
      <c r="A258" s="14" t="s">
        <v>304</v>
      </c>
      <c r="B258" s="15" t="s">
        <v>180</v>
      </c>
      <c r="C258" s="15" t="s">
        <v>15</v>
      </c>
      <c r="D258" s="15" t="s">
        <v>206</v>
      </c>
      <c r="E258" s="15" t="s">
        <v>11</v>
      </c>
      <c r="F258" s="16">
        <f>F259+F260</f>
        <v>1021600</v>
      </c>
      <c r="G258" s="16">
        <f t="shared" ref="G258:H258" si="98">G259+G260</f>
        <v>560000</v>
      </c>
      <c r="H258" s="17">
        <f t="shared" si="98"/>
        <v>560000</v>
      </c>
    </row>
    <row r="259" spans="1:8" ht="15" x14ac:dyDescent="0.25">
      <c r="A259" s="14" t="s">
        <v>69</v>
      </c>
      <c r="B259" s="15" t="s">
        <v>180</v>
      </c>
      <c r="C259" s="15" t="s">
        <v>15</v>
      </c>
      <c r="D259" s="15" t="s">
        <v>206</v>
      </c>
      <c r="E259" s="15" t="s">
        <v>70</v>
      </c>
      <c r="F259" s="16">
        <v>511600</v>
      </c>
      <c r="G259" s="16">
        <v>560000</v>
      </c>
      <c r="H259" s="17">
        <v>560000</v>
      </c>
    </row>
    <row r="260" spans="1:8" ht="15" x14ac:dyDescent="0.25">
      <c r="A260" s="14" t="s">
        <v>185</v>
      </c>
      <c r="B260" s="15" t="s">
        <v>180</v>
      </c>
      <c r="C260" s="15" t="s">
        <v>15</v>
      </c>
      <c r="D260" s="15" t="s">
        <v>206</v>
      </c>
      <c r="E260" s="15" t="s">
        <v>186</v>
      </c>
      <c r="F260" s="16">
        <v>510000</v>
      </c>
      <c r="G260" s="16">
        <v>0</v>
      </c>
      <c r="H260" s="17">
        <v>0</v>
      </c>
    </row>
    <row r="261" spans="1:8" ht="60" x14ac:dyDescent="0.25">
      <c r="A261" s="14" t="s">
        <v>207</v>
      </c>
      <c r="B261" s="15" t="s">
        <v>180</v>
      </c>
      <c r="C261" s="15" t="s">
        <v>15</v>
      </c>
      <c r="D261" s="15" t="s">
        <v>208</v>
      </c>
      <c r="E261" s="15" t="s">
        <v>11</v>
      </c>
      <c r="F261" s="16">
        <f>F262+F263</f>
        <v>230620</v>
      </c>
      <c r="G261" s="16">
        <f t="shared" ref="G261:H261" si="99">G262+G263</f>
        <v>230620</v>
      </c>
      <c r="H261" s="17">
        <f t="shared" si="99"/>
        <v>230620</v>
      </c>
    </row>
    <row r="262" spans="1:8" ht="15" x14ac:dyDescent="0.25">
      <c r="A262" s="14" t="s">
        <v>69</v>
      </c>
      <c r="B262" s="15" t="s">
        <v>180</v>
      </c>
      <c r="C262" s="15" t="s">
        <v>15</v>
      </c>
      <c r="D262" s="15" t="s">
        <v>208</v>
      </c>
      <c r="E262" s="15" t="s">
        <v>70</v>
      </c>
      <c r="F262" s="16">
        <v>177529</v>
      </c>
      <c r="G262" s="16">
        <v>177529</v>
      </c>
      <c r="H262" s="17">
        <v>177529</v>
      </c>
    </row>
    <row r="263" spans="1:8" ht="15" x14ac:dyDescent="0.25">
      <c r="A263" s="14" t="s">
        <v>185</v>
      </c>
      <c r="B263" s="15" t="s">
        <v>180</v>
      </c>
      <c r="C263" s="15" t="s">
        <v>15</v>
      </c>
      <c r="D263" s="15" t="s">
        <v>208</v>
      </c>
      <c r="E263" s="15" t="s">
        <v>186</v>
      </c>
      <c r="F263" s="16">
        <v>53091</v>
      </c>
      <c r="G263" s="16">
        <v>53091</v>
      </c>
      <c r="H263" s="17">
        <v>53091</v>
      </c>
    </row>
    <row r="264" spans="1:8" ht="108.75" customHeight="1" x14ac:dyDescent="0.25">
      <c r="A264" s="14" t="s">
        <v>315</v>
      </c>
      <c r="B264" s="15" t="s">
        <v>180</v>
      </c>
      <c r="C264" s="15" t="s">
        <v>15</v>
      </c>
      <c r="D264" s="15" t="s">
        <v>196</v>
      </c>
      <c r="E264" s="15" t="s">
        <v>11</v>
      </c>
      <c r="F264" s="16">
        <f>F265+F266</f>
        <v>39790</v>
      </c>
      <c r="G264" s="16">
        <f t="shared" ref="G264:H264" si="100">G265+G266</f>
        <v>0</v>
      </c>
      <c r="H264" s="17">
        <f t="shared" si="100"/>
        <v>0</v>
      </c>
    </row>
    <row r="265" spans="1:8" ht="15" x14ac:dyDescent="0.25">
      <c r="A265" s="14" t="s">
        <v>69</v>
      </c>
      <c r="B265" s="15" t="s">
        <v>180</v>
      </c>
      <c r="C265" s="15" t="s">
        <v>15</v>
      </c>
      <c r="D265" s="15" t="s">
        <v>196</v>
      </c>
      <c r="E265" s="15" t="s">
        <v>70</v>
      </c>
      <c r="F265" s="16">
        <v>34527</v>
      </c>
      <c r="G265" s="16">
        <v>0</v>
      </c>
      <c r="H265" s="17">
        <v>0</v>
      </c>
    </row>
    <row r="266" spans="1:8" ht="15" x14ac:dyDescent="0.25">
      <c r="A266" s="14" t="s">
        <v>185</v>
      </c>
      <c r="B266" s="15" t="s">
        <v>180</v>
      </c>
      <c r="C266" s="15" t="s">
        <v>15</v>
      </c>
      <c r="D266" s="15" t="s">
        <v>196</v>
      </c>
      <c r="E266" s="15" t="s">
        <v>186</v>
      </c>
      <c r="F266" s="16">
        <v>5263</v>
      </c>
      <c r="G266" s="16">
        <v>0</v>
      </c>
      <c r="H266" s="17">
        <v>0</v>
      </c>
    </row>
    <row r="267" spans="1:8" ht="15" x14ac:dyDescent="0.25">
      <c r="A267" s="14" t="s">
        <v>209</v>
      </c>
      <c r="B267" s="15" t="s">
        <v>180</v>
      </c>
      <c r="C267" s="15" t="s">
        <v>15</v>
      </c>
      <c r="D267" s="15" t="s">
        <v>210</v>
      </c>
      <c r="E267" s="15" t="s">
        <v>11</v>
      </c>
      <c r="F267" s="16">
        <f>F268+F269</f>
        <v>1846930</v>
      </c>
      <c r="G267" s="16">
        <f t="shared" ref="G267:H267" si="101">G268+G269</f>
        <v>1033630</v>
      </c>
      <c r="H267" s="17">
        <f t="shared" si="101"/>
        <v>733630</v>
      </c>
    </row>
    <row r="268" spans="1:8" ht="60" x14ac:dyDescent="0.25">
      <c r="A268" s="14" t="s">
        <v>73</v>
      </c>
      <c r="B268" s="15" t="s">
        <v>180</v>
      </c>
      <c r="C268" s="15" t="s">
        <v>15</v>
      </c>
      <c r="D268" s="15" t="s">
        <v>210</v>
      </c>
      <c r="E268" s="15" t="s">
        <v>74</v>
      </c>
      <c r="F268" s="16">
        <v>533630</v>
      </c>
      <c r="G268" s="16">
        <v>533630</v>
      </c>
      <c r="H268" s="17">
        <v>533630</v>
      </c>
    </row>
    <row r="269" spans="1:8" ht="60" x14ac:dyDescent="0.25">
      <c r="A269" s="14" t="s">
        <v>183</v>
      </c>
      <c r="B269" s="15" t="s">
        <v>180</v>
      </c>
      <c r="C269" s="15" t="s">
        <v>15</v>
      </c>
      <c r="D269" s="15" t="s">
        <v>210</v>
      </c>
      <c r="E269" s="15" t="s">
        <v>184</v>
      </c>
      <c r="F269" s="16">
        <v>1313300</v>
      </c>
      <c r="G269" s="16">
        <v>500000</v>
      </c>
      <c r="H269" s="17">
        <v>200000</v>
      </c>
    </row>
    <row r="270" spans="1:8" ht="30" x14ac:dyDescent="0.25">
      <c r="A270" s="14" t="s">
        <v>211</v>
      </c>
      <c r="B270" s="15" t="s">
        <v>180</v>
      </c>
      <c r="C270" s="15" t="s">
        <v>15</v>
      </c>
      <c r="D270" s="15" t="s">
        <v>212</v>
      </c>
      <c r="E270" s="15" t="s">
        <v>11</v>
      </c>
      <c r="F270" s="16">
        <f>F271</f>
        <v>18031</v>
      </c>
      <c r="G270" s="16">
        <f t="shared" ref="G270:H270" si="102">G271</f>
        <v>18031</v>
      </c>
      <c r="H270" s="17">
        <f t="shared" si="102"/>
        <v>18031</v>
      </c>
    </row>
    <row r="271" spans="1:8" ht="30" x14ac:dyDescent="0.25">
      <c r="A271" s="14" t="s">
        <v>173</v>
      </c>
      <c r="B271" s="15" t="s">
        <v>180</v>
      </c>
      <c r="C271" s="15" t="s">
        <v>15</v>
      </c>
      <c r="D271" s="15" t="s">
        <v>212</v>
      </c>
      <c r="E271" s="15" t="s">
        <v>174</v>
      </c>
      <c r="F271" s="16">
        <v>18031</v>
      </c>
      <c r="G271" s="16">
        <v>18031</v>
      </c>
      <c r="H271" s="17">
        <v>18031</v>
      </c>
    </row>
    <row r="272" spans="1:8" ht="30" x14ac:dyDescent="0.25">
      <c r="A272" s="14" t="s">
        <v>213</v>
      </c>
      <c r="B272" s="15" t="s">
        <v>180</v>
      </c>
      <c r="C272" s="15" t="s">
        <v>15</v>
      </c>
      <c r="D272" s="15" t="s">
        <v>214</v>
      </c>
      <c r="E272" s="15" t="s">
        <v>11</v>
      </c>
      <c r="F272" s="16">
        <f>F273+F274+F275+F276+F277</f>
        <v>110016705</v>
      </c>
      <c r="G272" s="16">
        <f t="shared" ref="G272:H272" si="103">G273+G274+G275+G276+G277</f>
        <v>103706705</v>
      </c>
      <c r="H272" s="17">
        <f t="shared" si="103"/>
        <v>103706705</v>
      </c>
    </row>
    <row r="273" spans="1:8" ht="30" x14ac:dyDescent="0.25">
      <c r="A273" s="14" t="s">
        <v>28</v>
      </c>
      <c r="B273" s="15" t="s">
        <v>180</v>
      </c>
      <c r="C273" s="15" t="s">
        <v>15</v>
      </c>
      <c r="D273" s="15" t="s">
        <v>214</v>
      </c>
      <c r="E273" s="15" t="s">
        <v>29</v>
      </c>
      <c r="F273" s="16">
        <v>2070</v>
      </c>
      <c r="G273" s="16">
        <v>2070</v>
      </c>
      <c r="H273" s="17">
        <v>2070</v>
      </c>
    </row>
    <row r="274" spans="1:8" ht="60" x14ac:dyDescent="0.25">
      <c r="A274" s="14" t="s">
        <v>73</v>
      </c>
      <c r="B274" s="15" t="s">
        <v>180</v>
      </c>
      <c r="C274" s="15" t="s">
        <v>15</v>
      </c>
      <c r="D274" s="15" t="s">
        <v>214</v>
      </c>
      <c r="E274" s="15" t="s">
        <v>74</v>
      </c>
      <c r="F274" s="16">
        <v>79281412</v>
      </c>
      <c r="G274" s="16">
        <v>77881412</v>
      </c>
      <c r="H274" s="17">
        <v>77881412</v>
      </c>
    </row>
    <row r="275" spans="1:8" ht="15" x14ac:dyDescent="0.25">
      <c r="A275" s="14" t="s">
        <v>69</v>
      </c>
      <c r="B275" s="15" t="s">
        <v>180</v>
      </c>
      <c r="C275" s="15" t="s">
        <v>15</v>
      </c>
      <c r="D275" s="15" t="s">
        <v>214</v>
      </c>
      <c r="E275" s="15" t="s">
        <v>70</v>
      </c>
      <c r="F275" s="16">
        <v>4814851</v>
      </c>
      <c r="G275" s="16">
        <v>314851</v>
      </c>
      <c r="H275" s="17">
        <f>1974880-1660029</f>
        <v>314851</v>
      </c>
    </row>
    <row r="276" spans="1:8" ht="60" x14ac:dyDescent="0.25">
      <c r="A276" s="14" t="s">
        <v>183</v>
      </c>
      <c r="B276" s="15" t="s">
        <v>180</v>
      </c>
      <c r="C276" s="15" t="s">
        <v>15</v>
      </c>
      <c r="D276" s="15" t="s">
        <v>214</v>
      </c>
      <c r="E276" s="15" t="s">
        <v>184</v>
      </c>
      <c r="F276" s="16">
        <v>25805880</v>
      </c>
      <c r="G276" s="16">
        <v>25395880</v>
      </c>
      <c r="H276" s="17">
        <v>25395880</v>
      </c>
    </row>
    <row r="277" spans="1:8" ht="15" x14ac:dyDescent="0.25">
      <c r="A277" s="14" t="s">
        <v>185</v>
      </c>
      <c r="B277" s="15" t="s">
        <v>180</v>
      </c>
      <c r="C277" s="15" t="s">
        <v>15</v>
      </c>
      <c r="D277" s="15" t="s">
        <v>214</v>
      </c>
      <c r="E277" s="15" t="s">
        <v>186</v>
      </c>
      <c r="F277" s="16">
        <v>112492</v>
      </c>
      <c r="G277" s="16">
        <v>112492</v>
      </c>
      <c r="H277" s="17">
        <v>112492</v>
      </c>
    </row>
    <row r="278" spans="1:8" ht="30" x14ac:dyDescent="0.25">
      <c r="A278" s="14" t="s">
        <v>215</v>
      </c>
      <c r="B278" s="15" t="s">
        <v>180</v>
      </c>
      <c r="C278" s="15" t="s">
        <v>15</v>
      </c>
      <c r="D278" s="15" t="s">
        <v>216</v>
      </c>
      <c r="E278" s="15" t="s">
        <v>11</v>
      </c>
      <c r="F278" s="16">
        <f>F279+F280+F281</f>
        <v>90178428</v>
      </c>
      <c r="G278" s="16">
        <f t="shared" ref="G278:H278" si="104">G279+G280+G281</f>
        <v>93960413</v>
      </c>
      <c r="H278" s="17">
        <f t="shared" si="104"/>
        <v>85478428</v>
      </c>
    </row>
    <row r="279" spans="1:8" ht="60" x14ac:dyDescent="0.25">
      <c r="A279" s="14" t="s">
        <v>73</v>
      </c>
      <c r="B279" s="15" t="s">
        <v>180</v>
      </c>
      <c r="C279" s="15" t="s">
        <v>15</v>
      </c>
      <c r="D279" s="15" t="s">
        <v>216</v>
      </c>
      <c r="E279" s="15" t="s">
        <v>74</v>
      </c>
      <c r="F279" s="16">
        <v>52393476</v>
      </c>
      <c r="G279" s="16">
        <v>50793476</v>
      </c>
      <c r="H279" s="17">
        <v>50793476</v>
      </c>
    </row>
    <row r="280" spans="1:8" ht="60" x14ac:dyDescent="0.25">
      <c r="A280" s="14" t="s">
        <v>183</v>
      </c>
      <c r="B280" s="15" t="s">
        <v>180</v>
      </c>
      <c r="C280" s="15" t="s">
        <v>15</v>
      </c>
      <c r="D280" s="15" t="s">
        <v>216</v>
      </c>
      <c r="E280" s="15" t="s">
        <v>184</v>
      </c>
      <c r="F280" s="16">
        <v>35520912</v>
      </c>
      <c r="G280" s="16">
        <v>34620912</v>
      </c>
      <c r="H280" s="17">
        <v>34620912</v>
      </c>
    </row>
    <row r="281" spans="1:8" ht="15" x14ac:dyDescent="0.25">
      <c r="A281" s="14" t="s">
        <v>185</v>
      </c>
      <c r="B281" s="15" t="s">
        <v>180</v>
      </c>
      <c r="C281" s="15" t="s">
        <v>15</v>
      </c>
      <c r="D281" s="15" t="s">
        <v>216</v>
      </c>
      <c r="E281" s="15" t="s">
        <v>186</v>
      </c>
      <c r="F281" s="16">
        <v>2264040</v>
      </c>
      <c r="G281" s="16">
        <f>64040+8481985</f>
        <v>8546025</v>
      </c>
      <c r="H281" s="17">
        <v>64040</v>
      </c>
    </row>
    <row r="282" spans="1:8" ht="30" x14ac:dyDescent="0.25">
      <c r="A282" s="14" t="s">
        <v>217</v>
      </c>
      <c r="B282" s="15" t="s">
        <v>180</v>
      </c>
      <c r="C282" s="15" t="s">
        <v>15</v>
      </c>
      <c r="D282" s="15" t="s">
        <v>218</v>
      </c>
      <c r="E282" s="15" t="s">
        <v>11</v>
      </c>
      <c r="F282" s="16">
        <f>F283+F284</f>
        <v>1021600</v>
      </c>
      <c r="G282" s="16">
        <f t="shared" ref="G282:H282" si="105">G283+G284</f>
        <v>560000</v>
      </c>
      <c r="H282" s="17">
        <f t="shared" si="105"/>
        <v>560000</v>
      </c>
    </row>
    <row r="283" spans="1:8" ht="15" x14ac:dyDescent="0.25">
      <c r="A283" s="14" t="s">
        <v>69</v>
      </c>
      <c r="B283" s="15" t="s">
        <v>180</v>
      </c>
      <c r="C283" s="15" t="s">
        <v>15</v>
      </c>
      <c r="D283" s="15" t="s">
        <v>218</v>
      </c>
      <c r="E283" s="15" t="s">
        <v>70</v>
      </c>
      <c r="F283" s="16">
        <v>511600</v>
      </c>
      <c r="G283" s="16">
        <v>560000</v>
      </c>
      <c r="H283" s="17">
        <v>560000</v>
      </c>
    </row>
    <row r="284" spans="1:8" ht="15" x14ac:dyDescent="0.25">
      <c r="A284" s="14" t="s">
        <v>185</v>
      </c>
      <c r="B284" s="15" t="s">
        <v>180</v>
      </c>
      <c r="C284" s="15" t="s">
        <v>15</v>
      </c>
      <c r="D284" s="15" t="s">
        <v>218</v>
      </c>
      <c r="E284" s="15" t="s">
        <v>186</v>
      </c>
      <c r="F284" s="16">
        <v>510000</v>
      </c>
      <c r="G284" s="16">
        <v>0</v>
      </c>
      <c r="H284" s="17">
        <v>0</v>
      </c>
    </row>
    <row r="285" spans="1:8" ht="30" x14ac:dyDescent="0.25">
      <c r="A285" s="14" t="s">
        <v>219</v>
      </c>
      <c r="B285" s="15" t="s">
        <v>180</v>
      </c>
      <c r="C285" s="15" t="s">
        <v>15</v>
      </c>
      <c r="D285" s="15" t="s">
        <v>220</v>
      </c>
      <c r="E285" s="15" t="s">
        <v>11</v>
      </c>
      <c r="F285" s="16">
        <f>F286+F287</f>
        <v>3975500</v>
      </c>
      <c r="G285" s="16">
        <f t="shared" ref="G285:H285" si="106">G286+G287</f>
        <v>3975500</v>
      </c>
      <c r="H285" s="17">
        <f t="shared" si="106"/>
        <v>3975500</v>
      </c>
    </row>
    <row r="286" spans="1:8" ht="15" x14ac:dyDescent="0.25">
      <c r="A286" s="14" t="s">
        <v>69</v>
      </c>
      <c r="B286" s="15" t="s">
        <v>180</v>
      </c>
      <c r="C286" s="15" t="s">
        <v>15</v>
      </c>
      <c r="D286" s="15" t="s">
        <v>220</v>
      </c>
      <c r="E286" s="15" t="s">
        <v>70</v>
      </c>
      <c r="F286" s="16">
        <v>3175200</v>
      </c>
      <c r="G286" s="16">
        <v>3175200</v>
      </c>
      <c r="H286" s="17">
        <v>3175200</v>
      </c>
    </row>
    <row r="287" spans="1:8" ht="15" x14ac:dyDescent="0.25">
      <c r="A287" s="14" t="s">
        <v>185</v>
      </c>
      <c r="B287" s="15" t="s">
        <v>180</v>
      </c>
      <c r="C287" s="15" t="s">
        <v>15</v>
      </c>
      <c r="D287" s="15" t="s">
        <v>220</v>
      </c>
      <c r="E287" s="15" t="s">
        <v>186</v>
      </c>
      <c r="F287" s="16">
        <v>800300</v>
      </c>
      <c r="G287" s="16">
        <v>800300</v>
      </c>
      <c r="H287" s="17">
        <v>800300</v>
      </c>
    </row>
    <row r="288" spans="1:8" ht="14.25" x14ac:dyDescent="0.2">
      <c r="A288" s="25" t="s">
        <v>221</v>
      </c>
      <c r="B288" s="26" t="s">
        <v>180</v>
      </c>
      <c r="C288" s="26" t="s">
        <v>180</v>
      </c>
      <c r="D288" s="26" t="s">
        <v>11</v>
      </c>
      <c r="E288" s="26" t="s">
        <v>11</v>
      </c>
      <c r="F288" s="27">
        <f>F289+F292+F296+F300+F303+F305+F307</f>
        <v>35147105</v>
      </c>
      <c r="G288" s="27">
        <f t="shared" ref="G288" si="107">G289+G292+G296+G300+G303+G305+G307</f>
        <v>34347105</v>
      </c>
      <c r="H288" s="27">
        <f>H289+H292+H296+H300+H303+H305+H307</f>
        <v>33647105</v>
      </c>
    </row>
    <row r="289" spans="1:8" ht="64.5" customHeight="1" x14ac:dyDescent="0.25">
      <c r="A289" s="14" t="s">
        <v>224</v>
      </c>
      <c r="B289" s="15" t="s">
        <v>180</v>
      </c>
      <c r="C289" s="15" t="s">
        <v>180</v>
      </c>
      <c r="D289" s="15" t="s">
        <v>225</v>
      </c>
      <c r="E289" s="15" t="s">
        <v>11</v>
      </c>
      <c r="F289" s="16">
        <f>F290+F291</f>
        <v>1500000</v>
      </c>
      <c r="G289" s="16">
        <f t="shared" ref="G289:H289" si="108">G290+G291</f>
        <v>1500000</v>
      </c>
      <c r="H289" s="17">
        <f t="shared" si="108"/>
        <v>1500000</v>
      </c>
    </row>
    <row r="290" spans="1:8" ht="15" x14ac:dyDescent="0.25">
      <c r="A290" s="14" t="s">
        <v>69</v>
      </c>
      <c r="B290" s="15" t="s">
        <v>180</v>
      </c>
      <c r="C290" s="15" t="s">
        <v>180</v>
      </c>
      <c r="D290" s="15" t="s">
        <v>225</v>
      </c>
      <c r="E290" s="15" t="s">
        <v>70</v>
      </c>
      <c r="F290" s="16">
        <v>1000000</v>
      </c>
      <c r="G290" s="16">
        <v>1000000</v>
      </c>
      <c r="H290" s="17">
        <v>1000000</v>
      </c>
    </row>
    <row r="291" spans="1:8" ht="15" x14ac:dyDescent="0.25">
      <c r="A291" s="14" t="s">
        <v>185</v>
      </c>
      <c r="B291" s="15" t="s">
        <v>180</v>
      </c>
      <c r="C291" s="15" t="s">
        <v>180</v>
      </c>
      <c r="D291" s="15" t="s">
        <v>225</v>
      </c>
      <c r="E291" s="15" t="s">
        <v>186</v>
      </c>
      <c r="F291" s="16">
        <v>500000</v>
      </c>
      <c r="G291" s="16">
        <v>500000</v>
      </c>
      <c r="H291" s="17">
        <v>500000</v>
      </c>
    </row>
    <row r="292" spans="1:8" ht="45" x14ac:dyDescent="0.25">
      <c r="A292" s="14" t="s">
        <v>226</v>
      </c>
      <c r="B292" s="15" t="s">
        <v>180</v>
      </c>
      <c r="C292" s="15" t="s">
        <v>180</v>
      </c>
      <c r="D292" s="15" t="s">
        <v>227</v>
      </c>
      <c r="E292" s="15" t="s">
        <v>11</v>
      </c>
      <c r="F292" s="16">
        <f>F293+F294+F295</f>
        <v>1678800</v>
      </c>
      <c r="G292" s="16">
        <f t="shared" ref="G292:H292" si="109">G293+G294+G295</f>
        <v>1678800</v>
      </c>
      <c r="H292" s="17">
        <f t="shared" si="109"/>
        <v>1678800</v>
      </c>
    </row>
    <row r="293" spans="1:8" ht="30" x14ac:dyDescent="0.25">
      <c r="A293" s="14" t="s">
        <v>28</v>
      </c>
      <c r="B293" s="15" t="s">
        <v>180</v>
      </c>
      <c r="C293" s="15" t="s">
        <v>180</v>
      </c>
      <c r="D293" s="15" t="s">
        <v>227</v>
      </c>
      <c r="E293" s="15" t="s">
        <v>29</v>
      </c>
      <c r="F293" s="16">
        <v>1003800</v>
      </c>
      <c r="G293" s="16">
        <v>1003800</v>
      </c>
      <c r="H293" s="17">
        <v>1003800</v>
      </c>
    </row>
    <row r="294" spans="1:8" ht="15" x14ac:dyDescent="0.25">
      <c r="A294" s="14" t="s">
        <v>228</v>
      </c>
      <c r="B294" s="15" t="s">
        <v>180</v>
      </c>
      <c r="C294" s="15" t="s">
        <v>180</v>
      </c>
      <c r="D294" s="15" t="s">
        <v>227</v>
      </c>
      <c r="E294" s="15" t="s">
        <v>229</v>
      </c>
      <c r="F294" s="16">
        <v>575000</v>
      </c>
      <c r="G294" s="16">
        <v>575000</v>
      </c>
      <c r="H294" s="17">
        <v>575000</v>
      </c>
    </row>
    <row r="295" spans="1:8" ht="15" x14ac:dyDescent="0.25">
      <c r="A295" s="14" t="s">
        <v>230</v>
      </c>
      <c r="B295" s="15" t="s">
        <v>180</v>
      </c>
      <c r="C295" s="15" t="s">
        <v>180</v>
      </c>
      <c r="D295" s="15" t="s">
        <v>227</v>
      </c>
      <c r="E295" s="15" t="s">
        <v>231</v>
      </c>
      <c r="F295" s="16">
        <v>100000</v>
      </c>
      <c r="G295" s="16">
        <v>100000</v>
      </c>
      <c r="H295" s="17">
        <v>100000</v>
      </c>
    </row>
    <row r="296" spans="1:8" ht="45" x14ac:dyDescent="0.25">
      <c r="A296" s="14" t="s">
        <v>232</v>
      </c>
      <c r="B296" s="15" t="s">
        <v>180</v>
      </c>
      <c r="C296" s="15" t="s">
        <v>180</v>
      </c>
      <c r="D296" s="15" t="s">
        <v>233</v>
      </c>
      <c r="E296" s="15" t="s">
        <v>11</v>
      </c>
      <c r="F296" s="16">
        <f>F297+F298+F299</f>
        <v>215000</v>
      </c>
      <c r="G296" s="16">
        <f t="shared" ref="G296:H296" si="110">G297+G298+G299</f>
        <v>215000</v>
      </c>
      <c r="H296" s="17">
        <f t="shared" si="110"/>
        <v>215000</v>
      </c>
    </row>
    <row r="297" spans="1:8" ht="30" x14ac:dyDescent="0.25">
      <c r="A297" s="14" t="s">
        <v>28</v>
      </c>
      <c r="B297" s="15" t="s">
        <v>180</v>
      </c>
      <c r="C297" s="15" t="s">
        <v>180</v>
      </c>
      <c r="D297" s="15" t="s">
        <v>233</v>
      </c>
      <c r="E297" s="15" t="s">
        <v>29</v>
      </c>
      <c r="F297" s="16">
        <v>20400</v>
      </c>
      <c r="G297" s="16">
        <v>20400</v>
      </c>
      <c r="H297" s="17">
        <v>20400</v>
      </c>
    </row>
    <row r="298" spans="1:8" ht="15" x14ac:dyDescent="0.25">
      <c r="A298" s="14" t="s">
        <v>69</v>
      </c>
      <c r="B298" s="15" t="s">
        <v>180</v>
      </c>
      <c r="C298" s="15" t="s">
        <v>180</v>
      </c>
      <c r="D298" s="15" t="s">
        <v>233</v>
      </c>
      <c r="E298" s="15" t="s">
        <v>70</v>
      </c>
      <c r="F298" s="16">
        <v>105800</v>
      </c>
      <c r="G298" s="16">
        <v>105800</v>
      </c>
      <c r="H298" s="17">
        <v>105800</v>
      </c>
    </row>
    <row r="299" spans="1:8" ht="15" x14ac:dyDescent="0.25">
      <c r="A299" s="14" t="s">
        <v>185</v>
      </c>
      <c r="B299" s="15" t="s">
        <v>180</v>
      </c>
      <c r="C299" s="15" t="s">
        <v>180</v>
      </c>
      <c r="D299" s="15" t="s">
        <v>233</v>
      </c>
      <c r="E299" s="15" t="s">
        <v>186</v>
      </c>
      <c r="F299" s="16">
        <v>88800</v>
      </c>
      <c r="G299" s="16">
        <v>88800</v>
      </c>
      <c r="H299" s="17">
        <v>88800</v>
      </c>
    </row>
    <row r="300" spans="1:8" ht="30" x14ac:dyDescent="0.25">
      <c r="A300" s="14" t="s">
        <v>234</v>
      </c>
      <c r="B300" s="15" t="s">
        <v>180</v>
      </c>
      <c r="C300" s="15" t="s">
        <v>180</v>
      </c>
      <c r="D300" s="15" t="s">
        <v>235</v>
      </c>
      <c r="E300" s="15" t="s">
        <v>11</v>
      </c>
      <c r="F300" s="16">
        <f>F301+F302</f>
        <v>11985557</v>
      </c>
      <c r="G300" s="16">
        <f t="shared" ref="G300:H300" si="111">G301+G302</f>
        <v>11785557</v>
      </c>
      <c r="H300" s="17">
        <f t="shared" si="111"/>
        <v>11785557</v>
      </c>
    </row>
    <row r="301" spans="1:8" ht="60" x14ac:dyDescent="0.25">
      <c r="A301" s="14" t="s">
        <v>73</v>
      </c>
      <c r="B301" s="15" t="s">
        <v>180</v>
      </c>
      <c r="C301" s="15" t="s">
        <v>180</v>
      </c>
      <c r="D301" s="15" t="s">
        <v>235</v>
      </c>
      <c r="E301" s="15" t="s">
        <v>74</v>
      </c>
      <c r="F301" s="16">
        <v>11385557</v>
      </c>
      <c r="G301" s="16">
        <v>11185557</v>
      </c>
      <c r="H301" s="17">
        <v>11185557</v>
      </c>
    </row>
    <row r="302" spans="1:8" ht="15" x14ac:dyDescent="0.25">
      <c r="A302" s="14" t="s">
        <v>69</v>
      </c>
      <c r="B302" s="15" t="s">
        <v>180</v>
      </c>
      <c r="C302" s="15" t="s">
        <v>180</v>
      </c>
      <c r="D302" s="15" t="s">
        <v>235</v>
      </c>
      <c r="E302" s="15" t="s">
        <v>70</v>
      </c>
      <c r="F302" s="16">
        <v>600000</v>
      </c>
      <c r="G302" s="16">
        <v>600000</v>
      </c>
      <c r="H302" s="17">
        <v>600000</v>
      </c>
    </row>
    <row r="303" spans="1:8" ht="15" x14ac:dyDescent="0.25">
      <c r="A303" s="14" t="s">
        <v>209</v>
      </c>
      <c r="B303" s="15" t="s">
        <v>180</v>
      </c>
      <c r="C303" s="15" t="s">
        <v>180</v>
      </c>
      <c r="D303" s="15" t="s">
        <v>210</v>
      </c>
      <c r="E303" s="15" t="s">
        <v>11</v>
      </c>
      <c r="F303" s="16">
        <f>F304</f>
        <v>745100</v>
      </c>
      <c r="G303" s="16">
        <f t="shared" ref="G303:H303" si="112">G304</f>
        <v>545100</v>
      </c>
      <c r="H303" s="17">
        <f t="shared" si="112"/>
        <v>345100</v>
      </c>
    </row>
    <row r="304" spans="1:8" ht="60" x14ac:dyDescent="0.25">
      <c r="A304" s="14" t="s">
        <v>73</v>
      </c>
      <c r="B304" s="15" t="s">
        <v>180</v>
      </c>
      <c r="C304" s="15" t="s">
        <v>180</v>
      </c>
      <c r="D304" s="15" t="s">
        <v>210</v>
      </c>
      <c r="E304" s="15" t="s">
        <v>74</v>
      </c>
      <c r="F304" s="16">
        <v>745100</v>
      </c>
      <c r="G304" s="16">
        <v>545100</v>
      </c>
      <c r="H304" s="17">
        <v>345100</v>
      </c>
    </row>
    <row r="305" spans="1:8" ht="30" x14ac:dyDescent="0.25">
      <c r="A305" s="14" t="s">
        <v>236</v>
      </c>
      <c r="B305" s="15" t="s">
        <v>180</v>
      </c>
      <c r="C305" s="15" t="s">
        <v>180</v>
      </c>
      <c r="D305" s="15" t="s">
        <v>237</v>
      </c>
      <c r="E305" s="15" t="s">
        <v>11</v>
      </c>
      <c r="F305" s="16">
        <f>F306</f>
        <v>18471263</v>
      </c>
      <c r="G305" s="16">
        <f t="shared" ref="G305:H305" si="113">G306</f>
        <v>18071263</v>
      </c>
      <c r="H305" s="17">
        <f t="shared" si="113"/>
        <v>17571263</v>
      </c>
    </row>
    <row r="306" spans="1:8" ht="60" x14ac:dyDescent="0.25">
      <c r="A306" s="14" t="s">
        <v>73</v>
      </c>
      <c r="B306" s="15" t="s">
        <v>180</v>
      </c>
      <c r="C306" s="15" t="s">
        <v>180</v>
      </c>
      <c r="D306" s="15" t="s">
        <v>237</v>
      </c>
      <c r="E306" s="15" t="s">
        <v>74</v>
      </c>
      <c r="F306" s="16">
        <v>18471263</v>
      </c>
      <c r="G306" s="16">
        <v>18071263</v>
      </c>
      <c r="H306" s="17">
        <v>17571263</v>
      </c>
    </row>
    <row r="307" spans="1:8" ht="30" x14ac:dyDescent="0.25">
      <c r="A307" s="14" t="s">
        <v>211</v>
      </c>
      <c r="B307" s="15" t="s">
        <v>180</v>
      </c>
      <c r="C307" s="15" t="s">
        <v>180</v>
      </c>
      <c r="D307" s="15" t="s">
        <v>212</v>
      </c>
      <c r="E307" s="15" t="s">
        <v>11</v>
      </c>
      <c r="F307" s="16">
        <f>F308+F309</f>
        <v>551385</v>
      </c>
      <c r="G307" s="16">
        <f t="shared" ref="G307:H307" si="114">G308+G309</f>
        <v>551385</v>
      </c>
      <c r="H307" s="17">
        <f t="shared" si="114"/>
        <v>551385</v>
      </c>
    </row>
    <row r="308" spans="1:8" ht="15" x14ac:dyDescent="0.25">
      <c r="A308" s="14" t="s">
        <v>69</v>
      </c>
      <c r="B308" s="15" t="s">
        <v>180</v>
      </c>
      <c r="C308" s="15" t="s">
        <v>180</v>
      </c>
      <c r="D308" s="15" t="s">
        <v>212</v>
      </c>
      <c r="E308" s="15" t="s">
        <v>70</v>
      </c>
      <c r="F308" s="16">
        <v>224800</v>
      </c>
      <c r="G308" s="16">
        <v>224800</v>
      </c>
      <c r="H308" s="17">
        <v>224800</v>
      </c>
    </row>
    <row r="309" spans="1:8" ht="15" x14ac:dyDescent="0.25">
      <c r="A309" s="14" t="s">
        <v>185</v>
      </c>
      <c r="B309" s="15" t="s">
        <v>180</v>
      </c>
      <c r="C309" s="15" t="s">
        <v>180</v>
      </c>
      <c r="D309" s="15" t="s">
        <v>212</v>
      </c>
      <c r="E309" s="15" t="s">
        <v>186</v>
      </c>
      <c r="F309" s="16">
        <v>326585</v>
      </c>
      <c r="G309" s="16">
        <v>326585</v>
      </c>
      <c r="H309" s="17">
        <v>326585</v>
      </c>
    </row>
    <row r="310" spans="1:8" ht="14.25" x14ac:dyDescent="0.2">
      <c r="A310" s="25" t="s">
        <v>238</v>
      </c>
      <c r="B310" s="26" t="s">
        <v>180</v>
      </c>
      <c r="C310" s="26" t="s">
        <v>66</v>
      </c>
      <c r="D310" s="26" t="s">
        <v>11</v>
      </c>
      <c r="E310" s="26" t="s">
        <v>11</v>
      </c>
      <c r="F310" s="27">
        <f>F311+F313+F315+F322</f>
        <v>17412970</v>
      </c>
      <c r="G310" s="27">
        <f t="shared" ref="G310:H310" si="115">G311+G313+G315+G322</f>
        <v>14403938</v>
      </c>
      <c r="H310" s="28">
        <f t="shared" si="115"/>
        <v>14403938</v>
      </c>
    </row>
    <row r="311" spans="1:8" ht="120" x14ac:dyDescent="0.25">
      <c r="A311" s="14" t="s">
        <v>239</v>
      </c>
      <c r="B311" s="15" t="s">
        <v>180</v>
      </c>
      <c r="C311" s="15" t="s">
        <v>66</v>
      </c>
      <c r="D311" s="15" t="s">
        <v>240</v>
      </c>
      <c r="E311" s="15" t="s">
        <v>11</v>
      </c>
      <c r="F311" s="16">
        <f>F312</f>
        <v>80400</v>
      </c>
      <c r="G311" s="16">
        <f t="shared" ref="G311:H311" si="116">G312</f>
        <v>0</v>
      </c>
      <c r="H311" s="17">
        <f t="shared" si="116"/>
        <v>0</v>
      </c>
    </row>
    <row r="312" spans="1:8" ht="15" x14ac:dyDescent="0.25">
      <c r="A312" s="14" t="s">
        <v>185</v>
      </c>
      <c r="B312" s="15" t="s">
        <v>180</v>
      </c>
      <c r="C312" s="15" t="s">
        <v>66</v>
      </c>
      <c r="D312" s="15" t="s">
        <v>240</v>
      </c>
      <c r="E312" s="15" t="s">
        <v>186</v>
      </c>
      <c r="F312" s="16">
        <v>80400</v>
      </c>
      <c r="G312" s="16">
        <v>0</v>
      </c>
      <c r="H312" s="17">
        <v>0</v>
      </c>
    </row>
    <row r="313" spans="1:8" ht="111" customHeight="1" x14ac:dyDescent="0.25">
      <c r="A313" s="14" t="s">
        <v>241</v>
      </c>
      <c r="B313" s="15" t="s">
        <v>180</v>
      </c>
      <c r="C313" s="15" t="s">
        <v>66</v>
      </c>
      <c r="D313" s="15" t="s">
        <v>242</v>
      </c>
      <c r="E313" s="15" t="s">
        <v>11</v>
      </c>
      <c r="F313" s="16">
        <f>F314</f>
        <v>4232</v>
      </c>
      <c r="G313" s="16">
        <f t="shared" ref="G313:H313" si="117">G314</f>
        <v>0</v>
      </c>
      <c r="H313" s="17">
        <f t="shared" si="117"/>
        <v>0</v>
      </c>
    </row>
    <row r="314" spans="1:8" ht="15" x14ac:dyDescent="0.25">
      <c r="A314" s="14" t="s">
        <v>185</v>
      </c>
      <c r="B314" s="15" t="s">
        <v>180</v>
      </c>
      <c r="C314" s="15" t="s">
        <v>66</v>
      </c>
      <c r="D314" s="15" t="s">
        <v>242</v>
      </c>
      <c r="E314" s="15" t="s">
        <v>186</v>
      </c>
      <c r="F314" s="16">
        <v>4232</v>
      </c>
      <c r="G314" s="16">
        <v>0</v>
      </c>
      <c r="H314" s="17">
        <v>0</v>
      </c>
    </row>
    <row r="315" spans="1:8" ht="30" x14ac:dyDescent="0.25">
      <c r="A315" s="14" t="s">
        <v>171</v>
      </c>
      <c r="B315" s="15" t="s">
        <v>180</v>
      </c>
      <c r="C315" s="15" t="s">
        <v>66</v>
      </c>
      <c r="D315" s="15" t="s">
        <v>172</v>
      </c>
      <c r="E315" s="15" t="s">
        <v>11</v>
      </c>
      <c r="F315" s="16">
        <f>F316+F317+F318+F319+F320+F321</f>
        <v>16441838</v>
      </c>
      <c r="G315" s="16">
        <f t="shared" ref="G315:H315" si="118">G316+G317+G318+G319+G320+G321</f>
        <v>14088938</v>
      </c>
      <c r="H315" s="17">
        <f t="shared" si="118"/>
        <v>14088938</v>
      </c>
    </row>
    <row r="316" spans="1:8" ht="30" x14ac:dyDescent="0.25">
      <c r="A316" s="14" t="s">
        <v>173</v>
      </c>
      <c r="B316" s="15" t="s">
        <v>180</v>
      </c>
      <c r="C316" s="15" t="s">
        <v>66</v>
      </c>
      <c r="D316" s="15" t="s">
        <v>172</v>
      </c>
      <c r="E316" s="15" t="s">
        <v>174</v>
      </c>
      <c r="F316" s="16">
        <v>12803948</v>
      </c>
      <c r="G316" s="16">
        <v>12803948</v>
      </c>
      <c r="H316" s="17">
        <v>12803948</v>
      </c>
    </row>
    <row r="317" spans="1:8" ht="30" x14ac:dyDescent="0.25">
      <c r="A317" s="14" t="s">
        <v>204</v>
      </c>
      <c r="B317" s="15" t="s">
        <v>180</v>
      </c>
      <c r="C317" s="15" t="s">
        <v>66</v>
      </c>
      <c r="D317" s="15" t="s">
        <v>172</v>
      </c>
      <c r="E317" s="15" t="s">
        <v>205</v>
      </c>
      <c r="F317" s="16">
        <v>4500</v>
      </c>
      <c r="G317" s="16">
        <v>4500</v>
      </c>
      <c r="H317" s="17">
        <v>4500</v>
      </c>
    </row>
    <row r="318" spans="1:8" ht="30" x14ac:dyDescent="0.25">
      <c r="A318" s="14" t="s">
        <v>26</v>
      </c>
      <c r="B318" s="15" t="s">
        <v>180</v>
      </c>
      <c r="C318" s="15" t="s">
        <v>66</v>
      </c>
      <c r="D318" s="15" t="s">
        <v>172</v>
      </c>
      <c r="E318" s="15" t="s">
        <v>27</v>
      </c>
      <c r="F318" s="16">
        <v>375282</v>
      </c>
      <c r="G318" s="16">
        <v>375282</v>
      </c>
      <c r="H318" s="17">
        <v>375282</v>
      </c>
    </row>
    <row r="319" spans="1:8" ht="30" x14ac:dyDescent="0.25">
      <c r="A319" s="14" t="s">
        <v>28</v>
      </c>
      <c r="B319" s="15" t="s">
        <v>180</v>
      </c>
      <c r="C319" s="15" t="s">
        <v>66</v>
      </c>
      <c r="D319" s="15" t="s">
        <v>172</v>
      </c>
      <c r="E319" s="15" t="s">
        <v>29</v>
      </c>
      <c r="F319" s="16">
        <v>3168688</v>
      </c>
      <c r="G319" s="16">
        <v>815788</v>
      </c>
      <c r="H319" s="17">
        <v>815788</v>
      </c>
    </row>
    <row r="320" spans="1:8" ht="30" x14ac:dyDescent="0.25">
      <c r="A320" s="14" t="s">
        <v>44</v>
      </c>
      <c r="B320" s="15" t="s">
        <v>180</v>
      </c>
      <c r="C320" s="15" t="s">
        <v>66</v>
      </c>
      <c r="D320" s="15" t="s">
        <v>172</v>
      </c>
      <c r="E320" s="15" t="s">
        <v>45</v>
      </c>
      <c r="F320" s="16">
        <v>72060</v>
      </c>
      <c r="G320" s="16">
        <v>72060</v>
      </c>
      <c r="H320" s="17">
        <v>72060</v>
      </c>
    </row>
    <row r="321" spans="1:8" ht="15" x14ac:dyDescent="0.25">
      <c r="A321" s="14" t="s">
        <v>46</v>
      </c>
      <c r="B321" s="15" t="s">
        <v>180</v>
      </c>
      <c r="C321" s="15" t="s">
        <v>66</v>
      </c>
      <c r="D321" s="15" t="s">
        <v>172</v>
      </c>
      <c r="E321" s="15" t="s">
        <v>47</v>
      </c>
      <c r="F321" s="16">
        <v>17360</v>
      </c>
      <c r="G321" s="16">
        <v>17360</v>
      </c>
      <c r="H321" s="17">
        <v>17360</v>
      </c>
    </row>
    <row r="322" spans="1:8" ht="15" x14ac:dyDescent="0.25">
      <c r="A322" s="14" t="s">
        <v>209</v>
      </c>
      <c r="B322" s="15" t="s">
        <v>180</v>
      </c>
      <c r="C322" s="15" t="s">
        <v>66</v>
      </c>
      <c r="D322" s="15" t="s">
        <v>210</v>
      </c>
      <c r="E322" s="15" t="s">
        <v>11</v>
      </c>
      <c r="F322" s="16">
        <f>F323</f>
        <v>886500</v>
      </c>
      <c r="G322" s="16">
        <f t="shared" ref="G322:H322" si="119">G323</f>
        <v>315000</v>
      </c>
      <c r="H322" s="17">
        <f t="shared" si="119"/>
        <v>315000</v>
      </c>
    </row>
    <row r="323" spans="1:8" ht="30" x14ac:dyDescent="0.25">
      <c r="A323" s="14" t="s">
        <v>28</v>
      </c>
      <c r="B323" s="15" t="s">
        <v>180</v>
      </c>
      <c r="C323" s="15" t="s">
        <v>66</v>
      </c>
      <c r="D323" s="15" t="s">
        <v>210</v>
      </c>
      <c r="E323" s="15" t="s">
        <v>29</v>
      </c>
      <c r="F323" s="16">
        <v>886500</v>
      </c>
      <c r="G323" s="16">
        <v>315000</v>
      </c>
      <c r="H323" s="17">
        <v>315000</v>
      </c>
    </row>
    <row r="324" spans="1:8" ht="14.25" x14ac:dyDescent="0.2">
      <c r="A324" s="25" t="s">
        <v>243</v>
      </c>
      <c r="B324" s="26" t="s">
        <v>77</v>
      </c>
      <c r="C324" s="26" t="s">
        <v>13</v>
      </c>
      <c r="D324" s="26" t="s">
        <v>11</v>
      </c>
      <c r="E324" s="26" t="s">
        <v>11</v>
      </c>
      <c r="F324" s="27">
        <f>F325+F339</f>
        <v>58063519</v>
      </c>
      <c r="G324" s="27">
        <f t="shared" ref="G324:H324" si="120">G325+G339</f>
        <v>53613519</v>
      </c>
      <c r="H324" s="28">
        <f t="shared" si="120"/>
        <v>53613519</v>
      </c>
    </row>
    <row r="325" spans="1:8" ht="14.25" x14ac:dyDescent="0.2">
      <c r="A325" s="25" t="s">
        <v>244</v>
      </c>
      <c r="B325" s="26" t="s">
        <v>77</v>
      </c>
      <c r="C325" s="26" t="s">
        <v>12</v>
      </c>
      <c r="D325" s="26" t="s">
        <v>11</v>
      </c>
      <c r="E325" s="26" t="s">
        <v>11</v>
      </c>
      <c r="F325" s="27">
        <f>F326+F328+F330+F333+F335+F337</f>
        <v>46572519</v>
      </c>
      <c r="G325" s="27">
        <f t="shared" ref="G325:H325" si="121">G326+G328+G330+G333+G335+G337</f>
        <v>43422519</v>
      </c>
      <c r="H325" s="28">
        <f t="shared" si="121"/>
        <v>43422519</v>
      </c>
    </row>
    <row r="326" spans="1:8" ht="45" x14ac:dyDescent="0.25">
      <c r="A326" s="14" t="s">
        <v>245</v>
      </c>
      <c r="B326" s="15" t="s">
        <v>77</v>
      </c>
      <c r="C326" s="15" t="s">
        <v>12</v>
      </c>
      <c r="D326" s="15" t="s">
        <v>246</v>
      </c>
      <c r="E326" s="15" t="s">
        <v>11</v>
      </c>
      <c r="F326" s="16">
        <f>F327</f>
        <v>46000</v>
      </c>
      <c r="G326" s="16">
        <f t="shared" ref="G326:H326" si="122">G327</f>
        <v>46000</v>
      </c>
      <c r="H326" s="17">
        <f t="shared" si="122"/>
        <v>46000</v>
      </c>
    </row>
    <row r="327" spans="1:8" ht="15" x14ac:dyDescent="0.25">
      <c r="A327" s="14" t="s">
        <v>69</v>
      </c>
      <c r="B327" s="15" t="s">
        <v>77</v>
      </c>
      <c r="C327" s="15" t="s">
        <v>12</v>
      </c>
      <c r="D327" s="15" t="s">
        <v>246</v>
      </c>
      <c r="E327" s="15" t="s">
        <v>70</v>
      </c>
      <c r="F327" s="16">
        <v>46000</v>
      </c>
      <c r="G327" s="16">
        <v>46000</v>
      </c>
      <c r="H327" s="17">
        <v>46000</v>
      </c>
    </row>
    <row r="328" spans="1:8" ht="15" x14ac:dyDescent="0.25">
      <c r="A328" s="14" t="s">
        <v>209</v>
      </c>
      <c r="B328" s="15" t="s">
        <v>77</v>
      </c>
      <c r="C328" s="15" t="s">
        <v>12</v>
      </c>
      <c r="D328" s="15" t="s">
        <v>210</v>
      </c>
      <c r="E328" s="15" t="s">
        <v>11</v>
      </c>
      <c r="F328" s="16">
        <f>F329</f>
        <v>137000</v>
      </c>
      <c r="G328" s="16">
        <f t="shared" ref="G328:H328" si="123">G329</f>
        <v>137000</v>
      </c>
      <c r="H328" s="17">
        <f t="shared" si="123"/>
        <v>137000</v>
      </c>
    </row>
    <row r="329" spans="1:8" ht="15" x14ac:dyDescent="0.25">
      <c r="A329" s="14" t="s">
        <v>69</v>
      </c>
      <c r="B329" s="15" t="s">
        <v>77</v>
      </c>
      <c r="C329" s="15" t="s">
        <v>12</v>
      </c>
      <c r="D329" s="15" t="s">
        <v>210</v>
      </c>
      <c r="E329" s="15" t="s">
        <v>70</v>
      </c>
      <c r="F329" s="16">
        <v>137000</v>
      </c>
      <c r="G329" s="16">
        <v>137000</v>
      </c>
      <c r="H329" s="17">
        <v>137000</v>
      </c>
    </row>
    <row r="330" spans="1:8" ht="15" x14ac:dyDescent="0.25">
      <c r="A330" s="14" t="s">
        <v>247</v>
      </c>
      <c r="B330" s="15" t="s">
        <v>77</v>
      </c>
      <c r="C330" s="15" t="s">
        <v>12</v>
      </c>
      <c r="D330" s="15" t="s">
        <v>248</v>
      </c>
      <c r="E330" s="15" t="s">
        <v>11</v>
      </c>
      <c r="F330" s="16">
        <f>F331+F332</f>
        <v>28973827</v>
      </c>
      <c r="G330" s="16">
        <f t="shared" ref="G330:H330" si="124">G331+G332</f>
        <v>26723827</v>
      </c>
      <c r="H330" s="17">
        <f t="shared" si="124"/>
        <v>26723827</v>
      </c>
    </row>
    <row r="331" spans="1:8" ht="60" x14ac:dyDescent="0.25">
      <c r="A331" s="14" t="s">
        <v>73</v>
      </c>
      <c r="B331" s="15" t="s">
        <v>77</v>
      </c>
      <c r="C331" s="15" t="s">
        <v>12</v>
      </c>
      <c r="D331" s="15" t="s">
        <v>248</v>
      </c>
      <c r="E331" s="15" t="s">
        <v>74</v>
      </c>
      <c r="F331" s="16">
        <v>27723827</v>
      </c>
      <c r="G331" s="16">
        <v>26723827</v>
      </c>
      <c r="H331" s="17">
        <v>26723827</v>
      </c>
    </row>
    <row r="332" spans="1:8" ht="15" x14ac:dyDescent="0.25">
      <c r="A332" s="14" t="s">
        <v>69</v>
      </c>
      <c r="B332" s="15" t="s">
        <v>77</v>
      </c>
      <c r="C332" s="15" t="s">
        <v>12</v>
      </c>
      <c r="D332" s="15" t="s">
        <v>248</v>
      </c>
      <c r="E332" s="15" t="s">
        <v>70</v>
      </c>
      <c r="F332" s="16">
        <v>1250000</v>
      </c>
      <c r="G332" s="16">
        <v>0</v>
      </c>
      <c r="H332" s="17">
        <v>0</v>
      </c>
    </row>
    <row r="333" spans="1:8" ht="15" x14ac:dyDescent="0.25">
      <c r="A333" s="14" t="s">
        <v>249</v>
      </c>
      <c r="B333" s="15" t="s">
        <v>77</v>
      </c>
      <c r="C333" s="15" t="s">
        <v>12</v>
      </c>
      <c r="D333" s="15" t="s">
        <v>250</v>
      </c>
      <c r="E333" s="15" t="s">
        <v>11</v>
      </c>
      <c r="F333" s="16">
        <f>F334</f>
        <v>7560316</v>
      </c>
      <c r="G333" s="16">
        <f t="shared" ref="G333:H333" si="125">G334</f>
        <v>7160316</v>
      </c>
      <c r="H333" s="17">
        <f t="shared" si="125"/>
        <v>7160316</v>
      </c>
    </row>
    <row r="334" spans="1:8" ht="60" x14ac:dyDescent="0.25">
      <c r="A334" s="14" t="s">
        <v>73</v>
      </c>
      <c r="B334" s="15" t="s">
        <v>77</v>
      </c>
      <c r="C334" s="15" t="s">
        <v>12</v>
      </c>
      <c r="D334" s="15" t="s">
        <v>250</v>
      </c>
      <c r="E334" s="15" t="s">
        <v>74</v>
      </c>
      <c r="F334" s="16">
        <v>7560316</v>
      </c>
      <c r="G334" s="16">
        <v>7160316</v>
      </c>
      <c r="H334" s="17">
        <v>7160316</v>
      </c>
    </row>
    <row r="335" spans="1:8" ht="15" x14ac:dyDescent="0.25">
      <c r="A335" s="14" t="s">
        <v>251</v>
      </c>
      <c r="B335" s="15" t="s">
        <v>77</v>
      </c>
      <c r="C335" s="15" t="s">
        <v>12</v>
      </c>
      <c r="D335" s="15" t="s">
        <v>252</v>
      </c>
      <c r="E335" s="15" t="s">
        <v>11</v>
      </c>
      <c r="F335" s="16">
        <f>F336</f>
        <v>9852954</v>
      </c>
      <c r="G335" s="16">
        <f t="shared" ref="G335:H335" si="126">G336</f>
        <v>9352954</v>
      </c>
      <c r="H335" s="17">
        <f t="shared" si="126"/>
        <v>9352954</v>
      </c>
    </row>
    <row r="336" spans="1:8" ht="60" x14ac:dyDescent="0.25">
      <c r="A336" s="14" t="s">
        <v>73</v>
      </c>
      <c r="B336" s="15" t="s">
        <v>77</v>
      </c>
      <c r="C336" s="15" t="s">
        <v>12</v>
      </c>
      <c r="D336" s="15" t="s">
        <v>252</v>
      </c>
      <c r="E336" s="15" t="s">
        <v>74</v>
      </c>
      <c r="F336" s="16">
        <v>9852954</v>
      </c>
      <c r="G336" s="16">
        <v>9352954</v>
      </c>
      <c r="H336" s="17">
        <v>9352954</v>
      </c>
    </row>
    <row r="337" spans="1:8" ht="45" x14ac:dyDescent="0.25">
      <c r="A337" s="14" t="s">
        <v>253</v>
      </c>
      <c r="B337" s="15" t="s">
        <v>77</v>
      </c>
      <c r="C337" s="15" t="s">
        <v>12</v>
      </c>
      <c r="D337" s="15" t="s">
        <v>254</v>
      </c>
      <c r="E337" s="15" t="s">
        <v>11</v>
      </c>
      <c r="F337" s="16">
        <f>F338</f>
        <v>2422</v>
      </c>
      <c r="G337" s="16">
        <f t="shared" ref="G337:H337" si="127">G338</f>
        <v>2422</v>
      </c>
      <c r="H337" s="17">
        <f t="shared" si="127"/>
        <v>2422</v>
      </c>
    </row>
    <row r="338" spans="1:8" ht="15" x14ac:dyDescent="0.25">
      <c r="A338" s="14" t="s">
        <v>69</v>
      </c>
      <c r="B338" s="15" t="s">
        <v>77</v>
      </c>
      <c r="C338" s="15" t="s">
        <v>12</v>
      </c>
      <c r="D338" s="15" t="s">
        <v>254</v>
      </c>
      <c r="E338" s="15" t="s">
        <v>70</v>
      </c>
      <c r="F338" s="16">
        <v>2422</v>
      </c>
      <c r="G338" s="16">
        <v>2422</v>
      </c>
      <c r="H338" s="17">
        <v>2422</v>
      </c>
    </row>
    <row r="339" spans="1:8" ht="14.25" x14ac:dyDescent="0.2">
      <c r="A339" s="25" t="s">
        <v>255</v>
      </c>
      <c r="B339" s="26" t="s">
        <v>77</v>
      </c>
      <c r="C339" s="26" t="s">
        <v>33</v>
      </c>
      <c r="D339" s="26" t="s">
        <v>11</v>
      </c>
      <c r="E339" s="26" t="s">
        <v>11</v>
      </c>
      <c r="F339" s="27">
        <f>F340+F342+F349</f>
        <v>11491000</v>
      </c>
      <c r="G339" s="27">
        <f t="shared" ref="G339:H339" si="128">G340+G342+G349</f>
        <v>10191000</v>
      </c>
      <c r="H339" s="28">
        <f t="shared" si="128"/>
        <v>10191000</v>
      </c>
    </row>
    <row r="340" spans="1:8" ht="45" x14ac:dyDescent="0.25">
      <c r="A340" s="14" t="s">
        <v>232</v>
      </c>
      <c r="B340" s="15" t="s">
        <v>77</v>
      </c>
      <c r="C340" s="15" t="s">
        <v>33</v>
      </c>
      <c r="D340" s="15" t="s">
        <v>233</v>
      </c>
      <c r="E340" s="15" t="s">
        <v>11</v>
      </c>
      <c r="F340" s="16">
        <f>F341</f>
        <v>30000</v>
      </c>
      <c r="G340" s="16">
        <f t="shared" ref="G340:H340" si="129">G341</f>
        <v>30000</v>
      </c>
      <c r="H340" s="17">
        <f t="shared" si="129"/>
        <v>30000</v>
      </c>
    </row>
    <row r="341" spans="1:8" ht="30" x14ac:dyDescent="0.25">
      <c r="A341" s="14" t="s">
        <v>28</v>
      </c>
      <c r="B341" s="15" t="s">
        <v>77</v>
      </c>
      <c r="C341" s="15" t="s">
        <v>33</v>
      </c>
      <c r="D341" s="15" t="s">
        <v>233</v>
      </c>
      <c r="E341" s="15" t="s">
        <v>29</v>
      </c>
      <c r="F341" s="16">
        <v>30000</v>
      </c>
      <c r="G341" s="16">
        <v>30000</v>
      </c>
      <c r="H341" s="17">
        <v>30000</v>
      </c>
    </row>
    <row r="342" spans="1:8" ht="30" x14ac:dyDescent="0.25">
      <c r="A342" s="14" t="s">
        <v>171</v>
      </c>
      <c r="B342" s="15" t="s">
        <v>77</v>
      </c>
      <c r="C342" s="15" t="s">
        <v>33</v>
      </c>
      <c r="D342" s="15" t="s">
        <v>172</v>
      </c>
      <c r="E342" s="15" t="s">
        <v>11</v>
      </c>
      <c r="F342" s="16">
        <f>F343+F344+F345+F346+F347+F348</f>
        <v>6270669</v>
      </c>
      <c r="G342" s="16">
        <f t="shared" ref="G342:H342" si="130">G343+G344+G345+G346+G347+G348</f>
        <v>6108669</v>
      </c>
      <c r="H342" s="17">
        <f t="shared" si="130"/>
        <v>6108669</v>
      </c>
    </row>
    <row r="343" spans="1:8" ht="30" x14ac:dyDescent="0.25">
      <c r="A343" s="14" t="s">
        <v>173</v>
      </c>
      <c r="B343" s="15" t="s">
        <v>77</v>
      </c>
      <c r="C343" s="15" t="s">
        <v>33</v>
      </c>
      <c r="D343" s="15" t="s">
        <v>172</v>
      </c>
      <c r="E343" s="15" t="s">
        <v>174</v>
      </c>
      <c r="F343" s="16">
        <v>5303651</v>
      </c>
      <c r="G343" s="16">
        <v>5303651</v>
      </c>
      <c r="H343" s="17">
        <v>5303651</v>
      </c>
    </row>
    <row r="344" spans="1:8" ht="30" x14ac:dyDescent="0.25">
      <c r="A344" s="14" t="s">
        <v>204</v>
      </c>
      <c r="B344" s="15" t="s">
        <v>77</v>
      </c>
      <c r="C344" s="15" t="s">
        <v>33</v>
      </c>
      <c r="D344" s="15" t="s">
        <v>172</v>
      </c>
      <c r="E344" s="15" t="s">
        <v>205</v>
      </c>
      <c r="F344" s="16">
        <v>20000</v>
      </c>
      <c r="G344" s="16">
        <v>20000</v>
      </c>
      <c r="H344" s="17">
        <v>20000</v>
      </c>
    </row>
    <row r="345" spans="1:8" ht="30" x14ac:dyDescent="0.25">
      <c r="A345" s="14" t="s">
        <v>26</v>
      </c>
      <c r="B345" s="15" t="s">
        <v>77</v>
      </c>
      <c r="C345" s="15" t="s">
        <v>33</v>
      </c>
      <c r="D345" s="15" t="s">
        <v>172</v>
      </c>
      <c r="E345" s="15" t="s">
        <v>27</v>
      </c>
      <c r="F345" s="16">
        <v>308302</v>
      </c>
      <c r="G345" s="16">
        <v>308302</v>
      </c>
      <c r="H345" s="17">
        <v>308302</v>
      </c>
    </row>
    <row r="346" spans="1:8" ht="30" x14ac:dyDescent="0.25">
      <c r="A346" s="14" t="s">
        <v>28</v>
      </c>
      <c r="B346" s="15" t="s">
        <v>77</v>
      </c>
      <c r="C346" s="15" t="s">
        <v>33</v>
      </c>
      <c r="D346" s="15" t="s">
        <v>172</v>
      </c>
      <c r="E346" s="15" t="s">
        <v>29</v>
      </c>
      <c r="F346" s="16">
        <v>614876</v>
      </c>
      <c r="G346" s="16">
        <v>452876</v>
      </c>
      <c r="H346" s="17">
        <v>452876</v>
      </c>
    </row>
    <row r="347" spans="1:8" ht="30" x14ac:dyDescent="0.25">
      <c r="A347" s="14" t="s">
        <v>44</v>
      </c>
      <c r="B347" s="15" t="s">
        <v>77</v>
      </c>
      <c r="C347" s="15" t="s">
        <v>33</v>
      </c>
      <c r="D347" s="15" t="s">
        <v>172</v>
      </c>
      <c r="E347" s="15" t="s">
        <v>45</v>
      </c>
      <c r="F347" s="16">
        <v>10490</v>
      </c>
      <c r="G347" s="16">
        <v>10490</v>
      </c>
      <c r="H347" s="17">
        <v>10490</v>
      </c>
    </row>
    <row r="348" spans="1:8" ht="15" x14ac:dyDescent="0.25">
      <c r="A348" s="14" t="s">
        <v>46</v>
      </c>
      <c r="B348" s="15" t="s">
        <v>77</v>
      </c>
      <c r="C348" s="15" t="s">
        <v>33</v>
      </c>
      <c r="D348" s="15" t="s">
        <v>172</v>
      </c>
      <c r="E348" s="15" t="s">
        <v>47</v>
      </c>
      <c r="F348" s="16">
        <v>13350</v>
      </c>
      <c r="G348" s="16">
        <v>13350</v>
      </c>
      <c r="H348" s="17">
        <v>13350</v>
      </c>
    </row>
    <row r="349" spans="1:8" ht="15" x14ac:dyDescent="0.25">
      <c r="A349" s="14" t="s">
        <v>209</v>
      </c>
      <c r="B349" s="15" t="s">
        <v>77</v>
      </c>
      <c r="C349" s="15" t="s">
        <v>33</v>
      </c>
      <c r="D349" s="15" t="s">
        <v>210</v>
      </c>
      <c r="E349" s="15" t="s">
        <v>11</v>
      </c>
      <c r="F349" s="16">
        <f>F350</f>
        <v>5190331</v>
      </c>
      <c r="G349" s="16">
        <f t="shared" ref="G349:H349" si="131">G350</f>
        <v>4052331</v>
      </c>
      <c r="H349" s="17">
        <f t="shared" si="131"/>
        <v>4052331</v>
      </c>
    </row>
    <row r="350" spans="1:8" ht="30" x14ac:dyDescent="0.25">
      <c r="A350" s="14" t="s">
        <v>28</v>
      </c>
      <c r="B350" s="15" t="s">
        <v>77</v>
      </c>
      <c r="C350" s="15" t="s">
        <v>33</v>
      </c>
      <c r="D350" s="15" t="s">
        <v>210</v>
      </c>
      <c r="E350" s="15" t="s">
        <v>29</v>
      </c>
      <c r="F350" s="16">
        <v>5190331</v>
      </c>
      <c r="G350" s="16">
        <v>4052331</v>
      </c>
      <c r="H350" s="17">
        <v>4052331</v>
      </c>
    </row>
    <row r="351" spans="1:8" ht="14.25" x14ac:dyDescent="0.2">
      <c r="A351" s="25" t="s">
        <v>256</v>
      </c>
      <c r="B351" s="26" t="s">
        <v>96</v>
      </c>
      <c r="C351" s="26" t="s">
        <v>13</v>
      </c>
      <c r="D351" s="26" t="s">
        <v>11</v>
      </c>
      <c r="E351" s="26" t="s">
        <v>11</v>
      </c>
      <c r="F351" s="27">
        <f>F352+F355+F358+F365+F369</f>
        <v>74362621</v>
      </c>
      <c r="G351" s="27">
        <f t="shared" ref="G351:H351" si="132">G352+G355+G358+G365+G369</f>
        <v>71871221</v>
      </c>
      <c r="H351" s="28">
        <f t="shared" si="132"/>
        <v>74633921</v>
      </c>
    </row>
    <row r="352" spans="1:8" ht="14.25" x14ac:dyDescent="0.2">
      <c r="A352" s="25" t="s">
        <v>257</v>
      </c>
      <c r="B352" s="26" t="s">
        <v>96</v>
      </c>
      <c r="C352" s="26" t="s">
        <v>12</v>
      </c>
      <c r="D352" s="26" t="s">
        <v>11</v>
      </c>
      <c r="E352" s="26" t="s">
        <v>11</v>
      </c>
      <c r="F352" s="27">
        <f>F353</f>
        <v>1214163</v>
      </c>
      <c r="G352" s="27">
        <f t="shared" ref="G352:H353" si="133">G353</f>
        <v>1214163</v>
      </c>
      <c r="H352" s="28">
        <f t="shared" si="133"/>
        <v>1214163</v>
      </c>
    </row>
    <row r="353" spans="1:8" ht="15" x14ac:dyDescent="0.25">
      <c r="A353" s="14" t="s">
        <v>258</v>
      </c>
      <c r="B353" s="15" t="s">
        <v>96</v>
      </c>
      <c r="C353" s="15" t="s">
        <v>12</v>
      </c>
      <c r="D353" s="15" t="s">
        <v>259</v>
      </c>
      <c r="E353" s="15" t="s">
        <v>11</v>
      </c>
      <c r="F353" s="16">
        <f>F354</f>
        <v>1214163</v>
      </c>
      <c r="G353" s="16">
        <f t="shared" si="133"/>
        <v>1214163</v>
      </c>
      <c r="H353" s="17">
        <f t="shared" si="133"/>
        <v>1214163</v>
      </c>
    </row>
    <row r="354" spans="1:8" ht="30" x14ac:dyDescent="0.25">
      <c r="A354" s="14" t="s">
        <v>260</v>
      </c>
      <c r="B354" s="15" t="s">
        <v>96</v>
      </c>
      <c r="C354" s="15" t="s">
        <v>12</v>
      </c>
      <c r="D354" s="15" t="s">
        <v>259</v>
      </c>
      <c r="E354" s="15" t="s">
        <v>261</v>
      </c>
      <c r="F354" s="16">
        <v>1214163</v>
      </c>
      <c r="G354" s="16">
        <v>1214163</v>
      </c>
      <c r="H354" s="17">
        <v>1214163</v>
      </c>
    </row>
    <row r="355" spans="1:8" ht="14.25" x14ac:dyDescent="0.2">
      <c r="A355" s="25" t="s">
        <v>262</v>
      </c>
      <c r="B355" s="26" t="s">
        <v>96</v>
      </c>
      <c r="C355" s="26" t="s">
        <v>15</v>
      </c>
      <c r="D355" s="26" t="s">
        <v>11</v>
      </c>
      <c r="E355" s="26" t="s">
        <v>11</v>
      </c>
      <c r="F355" s="27">
        <f>F356</f>
        <v>27032600</v>
      </c>
      <c r="G355" s="27">
        <f t="shared" ref="G355:H356" si="134">G356</f>
        <v>28998900</v>
      </c>
      <c r="H355" s="28">
        <f t="shared" si="134"/>
        <v>31761600</v>
      </c>
    </row>
    <row r="356" spans="1:8" ht="45" x14ac:dyDescent="0.25">
      <c r="A356" s="14" t="s">
        <v>38</v>
      </c>
      <c r="B356" s="15" t="s">
        <v>96</v>
      </c>
      <c r="C356" s="15" t="s">
        <v>15</v>
      </c>
      <c r="D356" s="15" t="s">
        <v>39</v>
      </c>
      <c r="E356" s="15" t="s">
        <v>11</v>
      </c>
      <c r="F356" s="16">
        <f>F357</f>
        <v>27032600</v>
      </c>
      <c r="G356" s="16">
        <f t="shared" si="134"/>
        <v>28998900</v>
      </c>
      <c r="H356" s="17">
        <f t="shared" si="134"/>
        <v>31761600</v>
      </c>
    </row>
    <row r="357" spans="1:8" ht="60" x14ac:dyDescent="0.25">
      <c r="A357" s="14" t="s">
        <v>73</v>
      </c>
      <c r="B357" s="15" t="s">
        <v>96</v>
      </c>
      <c r="C357" s="15" t="s">
        <v>15</v>
      </c>
      <c r="D357" s="15" t="s">
        <v>39</v>
      </c>
      <c r="E357" s="15" t="s">
        <v>74</v>
      </c>
      <c r="F357" s="16">
        <v>27032600</v>
      </c>
      <c r="G357" s="16">
        <v>28998900</v>
      </c>
      <c r="H357" s="17">
        <v>31761600</v>
      </c>
    </row>
    <row r="358" spans="1:8" ht="14.25" x14ac:dyDescent="0.2">
      <c r="A358" s="25" t="s">
        <v>263</v>
      </c>
      <c r="B358" s="26" t="s">
        <v>96</v>
      </c>
      <c r="C358" s="26" t="s">
        <v>21</v>
      </c>
      <c r="D358" s="26" t="s">
        <v>11</v>
      </c>
      <c r="E358" s="26" t="s">
        <v>11</v>
      </c>
      <c r="F358" s="27">
        <f>F359+F361+F363</f>
        <v>10357700</v>
      </c>
      <c r="G358" s="27">
        <f t="shared" ref="G358:H358" si="135">G359+G361+G363</f>
        <v>5900000</v>
      </c>
      <c r="H358" s="28">
        <f t="shared" si="135"/>
        <v>5900000</v>
      </c>
    </row>
    <row r="359" spans="1:8" ht="45" x14ac:dyDescent="0.25">
      <c r="A359" s="14" t="s">
        <v>264</v>
      </c>
      <c r="B359" s="15" t="s">
        <v>96</v>
      </c>
      <c r="C359" s="15" t="s">
        <v>21</v>
      </c>
      <c r="D359" s="15" t="s">
        <v>265</v>
      </c>
      <c r="E359" s="15" t="s">
        <v>11</v>
      </c>
      <c r="F359" s="16">
        <f>F360</f>
        <v>500000</v>
      </c>
      <c r="G359" s="16">
        <f t="shared" ref="G359:H359" si="136">G360</f>
        <v>500000</v>
      </c>
      <c r="H359" s="17">
        <f t="shared" si="136"/>
        <v>500000</v>
      </c>
    </row>
    <row r="360" spans="1:8" ht="15" x14ac:dyDescent="0.25">
      <c r="A360" s="14" t="s">
        <v>266</v>
      </c>
      <c r="B360" s="15" t="s">
        <v>96</v>
      </c>
      <c r="C360" s="15" t="s">
        <v>21</v>
      </c>
      <c r="D360" s="15" t="s">
        <v>265</v>
      </c>
      <c r="E360" s="15" t="s">
        <v>267</v>
      </c>
      <c r="F360" s="16">
        <v>500000</v>
      </c>
      <c r="G360" s="16">
        <v>500000</v>
      </c>
      <c r="H360" s="17">
        <v>500000</v>
      </c>
    </row>
    <row r="361" spans="1:8" ht="45" x14ac:dyDescent="0.25">
      <c r="A361" s="14" t="s">
        <v>310</v>
      </c>
      <c r="B361" s="15" t="s">
        <v>96</v>
      </c>
      <c r="C361" s="15" t="s">
        <v>21</v>
      </c>
      <c r="D361" s="15" t="s">
        <v>268</v>
      </c>
      <c r="E361" s="15" t="s">
        <v>11</v>
      </c>
      <c r="F361" s="16">
        <f>F362</f>
        <v>3200000</v>
      </c>
      <c r="G361" s="16">
        <f t="shared" ref="G361:H361" si="137">G362</f>
        <v>5400000</v>
      </c>
      <c r="H361" s="17">
        <f t="shared" si="137"/>
        <v>5400000</v>
      </c>
    </row>
    <row r="362" spans="1:8" ht="15" x14ac:dyDescent="0.25">
      <c r="A362" s="14" t="s">
        <v>266</v>
      </c>
      <c r="B362" s="15" t="s">
        <v>96</v>
      </c>
      <c r="C362" s="15" t="s">
        <v>21</v>
      </c>
      <c r="D362" s="15" t="s">
        <v>268</v>
      </c>
      <c r="E362" s="15" t="s">
        <v>267</v>
      </c>
      <c r="F362" s="16">
        <v>3200000</v>
      </c>
      <c r="G362" s="16">
        <v>5400000</v>
      </c>
      <c r="H362" s="17">
        <v>5400000</v>
      </c>
    </row>
    <row r="363" spans="1:8" ht="90" x14ac:dyDescent="0.25">
      <c r="A363" s="14" t="s">
        <v>309</v>
      </c>
      <c r="B363" s="15" t="s">
        <v>96</v>
      </c>
      <c r="C363" s="15" t="s">
        <v>21</v>
      </c>
      <c r="D363" s="15" t="s">
        <v>269</v>
      </c>
      <c r="E363" s="15" t="s">
        <v>11</v>
      </c>
      <c r="F363" s="16">
        <f>F364</f>
        <v>6657700</v>
      </c>
      <c r="G363" s="16">
        <f t="shared" ref="G363:H363" si="138">G364</f>
        <v>0</v>
      </c>
      <c r="H363" s="17">
        <f t="shared" si="138"/>
        <v>0</v>
      </c>
    </row>
    <row r="364" spans="1:8" ht="15" x14ac:dyDescent="0.25">
      <c r="A364" s="14" t="s">
        <v>266</v>
      </c>
      <c r="B364" s="15" t="s">
        <v>96</v>
      </c>
      <c r="C364" s="15" t="s">
        <v>21</v>
      </c>
      <c r="D364" s="15" t="s">
        <v>269</v>
      </c>
      <c r="E364" s="15" t="s">
        <v>267</v>
      </c>
      <c r="F364" s="16">
        <v>6657700</v>
      </c>
      <c r="G364" s="16">
        <v>0</v>
      </c>
      <c r="H364" s="17">
        <v>0</v>
      </c>
    </row>
    <row r="365" spans="1:8" ht="14.25" x14ac:dyDescent="0.2">
      <c r="A365" s="25" t="s">
        <v>270</v>
      </c>
      <c r="B365" s="26" t="s">
        <v>96</v>
      </c>
      <c r="C365" s="26" t="s">
        <v>33</v>
      </c>
      <c r="D365" s="26" t="s">
        <v>11</v>
      </c>
      <c r="E365" s="26" t="s">
        <v>11</v>
      </c>
      <c r="F365" s="27">
        <f>F366</f>
        <v>30206800</v>
      </c>
      <c r="G365" s="27">
        <f t="shared" ref="G365:H365" si="139">G366</f>
        <v>30206800</v>
      </c>
      <c r="H365" s="28">
        <f t="shared" si="139"/>
        <v>30206800</v>
      </c>
    </row>
    <row r="366" spans="1:8" ht="45" x14ac:dyDescent="0.25">
      <c r="A366" s="14" t="s">
        <v>40</v>
      </c>
      <c r="B366" s="15" t="s">
        <v>96</v>
      </c>
      <c r="C366" s="15" t="s">
        <v>33</v>
      </c>
      <c r="D366" s="15" t="s">
        <v>41</v>
      </c>
      <c r="E366" s="15" t="s">
        <v>11</v>
      </c>
      <c r="F366" s="16">
        <f>F367+F368</f>
        <v>30206800</v>
      </c>
      <c r="G366" s="16">
        <f t="shared" ref="G366:H366" si="140">G367+G368</f>
        <v>30206800</v>
      </c>
      <c r="H366" s="17">
        <f t="shared" si="140"/>
        <v>30206800</v>
      </c>
    </row>
    <row r="367" spans="1:8" ht="30" x14ac:dyDescent="0.25">
      <c r="A367" s="14" t="s">
        <v>28</v>
      </c>
      <c r="B367" s="15" t="s">
        <v>96</v>
      </c>
      <c r="C367" s="15" t="s">
        <v>33</v>
      </c>
      <c r="D367" s="15" t="s">
        <v>41</v>
      </c>
      <c r="E367" s="15" t="s">
        <v>29</v>
      </c>
      <c r="F367" s="16">
        <v>5228400</v>
      </c>
      <c r="G367" s="16">
        <v>5228400</v>
      </c>
      <c r="H367" s="17">
        <v>5228400</v>
      </c>
    </row>
    <row r="368" spans="1:8" ht="30" x14ac:dyDescent="0.25">
      <c r="A368" s="14" t="s">
        <v>271</v>
      </c>
      <c r="B368" s="15" t="s">
        <v>96</v>
      </c>
      <c r="C368" s="15" t="s">
        <v>33</v>
      </c>
      <c r="D368" s="15" t="s">
        <v>41</v>
      </c>
      <c r="E368" s="15" t="s">
        <v>272</v>
      </c>
      <c r="F368" s="16">
        <v>24978400</v>
      </c>
      <c r="G368" s="16">
        <v>24978400</v>
      </c>
      <c r="H368" s="17">
        <v>24978400</v>
      </c>
    </row>
    <row r="369" spans="1:8" ht="14.25" x14ac:dyDescent="0.2">
      <c r="A369" s="25" t="s">
        <v>273</v>
      </c>
      <c r="B369" s="26" t="s">
        <v>96</v>
      </c>
      <c r="C369" s="26" t="s">
        <v>55</v>
      </c>
      <c r="D369" s="26" t="s">
        <v>11</v>
      </c>
      <c r="E369" s="26" t="s">
        <v>11</v>
      </c>
      <c r="F369" s="27">
        <f>F370+F372+F379+F382+F385+F387</f>
        <v>5551358</v>
      </c>
      <c r="G369" s="27">
        <f t="shared" ref="G369:H369" si="141">G370+G372+G379+G382+G385+G387</f>
        <v>5551358</v>
      </c>
      <c r="H369" s="28">
        <f t="shared" si="141"/>
        <v>5551358</v>
      </c>
    </row>
    <row r="370" spans="1:8" ht="66" customHeight="1" x14ac:dyDescent="0.25">
      <c r="A370" s="14" t="s">
        <v>224</v>
      </c>
      <c r="B370" s="15" t="s">
        <v>96</v>
      </c>
      <c r="C370" s="15" t="s">
        <v>55</v>
      </c>
      <c r="D370" s="15" t="s">
        <v>225</v>
      </c>
      <c r="E370" s="15" t="s">
        <v>11</v>
      </c>
      <c r="F370" s="16">
        <f>F371</f>
        <v>1647100</v>
      </c>
      <c r="G370" s="16">
        <f t="shared" ref="G370:H370" si="142">G371</f>
        <v>1647100</v>
      </c>
      <c r="H370" s="17">
        <f t="shared" si="142"/>
        <v>1647100</v>
      </c>
    </row>
    <row r="371" spans="1:8" ht="30" x14ac:dyDescent="0.25">
      <c r="A371" s="14" t="s">
        <v>28</v>
      </c>
      <c r="B371" s="15" t="s">
        <v>96</v>
      </c>
      <c r="C371" s="15" t="s">
        <v>55</v>
      </c>
      <c r="D371" s="15" t="s">
        <v>225</v>
      </c>
      <c r="E371" s="15" t="s">
        <v>29</v>
      </c>
      <c r="F371" s="16">
        <v>1647100</v>
      </c>
      <c r="G371" s="16">
        <v>1647100</v>
      </c>
      <c r="H371" s="17">
        <v>1647100</v>
      </c>
    </row>
    <row r="372" spans="1:8" ht="45" x14ac:dyDescent="0.25">
      <c r="A372" s="14" t="s">
        <v>232</v>
      </c>
      <c r="B372" s="15" t="s">
        <v>96</v>
      </c>
      <c r="C372" s="15" t="s">
        <v>55</v>
      </c>
      <c r="D372" s="15" t="s">
        <v>233</v>
      </c>
      <c r="E372" s="15" t="s">
        <v>11</v>
      </c>
      <c r="F372" s="16">
        <f>F373+F374+F375+F376+F377+F378</f>
        <v>2678758</v>
      </c>
      <c r="G372" s="16">
        <f t="shared" ref="G372:H372" si="143">G373+G374+G375+G376+G377+G378</f>
        <v>2678758</v>
      </c>
      <c r="H372" s="17">
        <f t="shared" si="143"/>
        <v>2678758</v>
      </c>
    </row>
    <row r="373" spans="1:8" ht="30" x14ac:dyDescent="0.25">
      <c r="A373" s="14" t="s">
        <v>28</v>
      </c>
      <c r="B373" s="15" t="s">
        <v>96</v>
      </c>
      <c r="C373" s="15" t="s">
        <v>55</v>
      </c>
      <c r="D373" s="15" t="s">
        <v>233</v>
      </c>
      <c r="E373" s="15" t="s">
        <v>29</v>
      </c>
      <c r="F373" s="16">
        <v>210000</v>
      </c>
      <c r="G373" s="16">
        <v>210000</v>
      </c>
      <c r="H373" s="17">
        <v>210000</v>
      </c>
    </row>
    <row r="374" spans="1:8" ht="30" x14ac:dyDescent="0.25">
      <c r="A374" s="14" t="s">
        <v>260</v>
      </c>
      <c r="B374" s="15" t="s">
        <v>96</v>
      </c>
      <c r="C374" s="15" t="s">
        <v>55</v>
      </c>
      <c r="D374" s="15" t="s">
        <v>233</v>
      </c>
      <c r="E374" s="15" t="s">
        <v>261</v>
      </c>
      <c r="F374" s="16">
        <v>350000</v>
      </c>
      <c r="G374" s="16">
        <v>350000</v>
      </c>
      <c r="H374" s="17">
        <v>350000</v>
      </c>
    </row>
    <row r="375" spans="1:8" ht="30" x14ac:dyDescent="0.25">
      <c r="A375" s="14" t="s">
        <v>271</v>
      </c>
      <c r="B375" s="15" t="s">
        <v>96</v>
      </c>
      <c r="C375" s="15" t="s">
        <v>55</v>
      </c>
      <c r="D375" s="15" t="s">
        <v>233</v>
      </c>
      <c r="E375" s="15" t="s">
        <v>272</v>
      </c>
      <c r="F375" s="16">
        <v>425000</v>
      </c>
      <c r="G375" s="16">
        <v>425000</v>
      </c>
      <c r="H375" s="17">
        <v>425000</v>
      </c>
    </row>
    <row r="376" spans="1:8" ht="30" x14ac:dyDescent="0.25">
      <c r="A376" s="14" t="s">
        <v>274</v>
      </c>
      <c r="B376" s="15" t="s">
        <v>96</v>
      </c>
      <c r="C376" s="15" t="s">
        <v>55</v>
      </c>
      <c r="D376" s="15" t="s">
        <v>233</v>
      </c>
      <c r="E376" s="15" t="s">
        <v>275</v>
      </c>
      <c r="F376" s="16">
        <v>1198758</v>
      </c>
      <c r="G376" s="16">
        <v>1198758</v>
      </c>
      <c r="H376" s="17">
        <v>1198758</v>
      </c>
    </row>
    <row r="377" spans="1:8" ht="45" x14ac:dyDescent="0.25">
      <c r="A377" s="14" t="s">
        <v>89</v>
      </c>
      <c r="B377" s="15" t="s">
        <v>96</v>
      </c>
      <c r="C377" s="15" t="s">
        <v>55</v>
      </c>
      <c r="D377" s="15" t="s">
        <v>233</v>
      </c>
      <c r="E377" s="15" t="s">
        <v>90</v>
      </c>
      <c r="F377" s="16">
        <v>250000</v>
      </c>
      <c r="G377" s="16">
        <v>250000</v>
      </c>
      <c r="H377" s="17">
        <v>250000</v>
      </c>
    </row>
    <row r="378" spans="1:8" ht="15" x14ac:dyDescent="0.25">
      <c r="A378" s="14" t="s">
        <v>69</v>
      </c>
      <c r="B378" s="15" t="s">
        <v>96</v>
      </c>
      <c r="C378" s="15" t="s">
        <v>55</v>
      </c>
      <c r="D378" s="15" t="s">
        <v>233</v>
      </c>
      <c r="E378" s="15" t="s">
        <v>70</v>
      </c>
      <c r="F378" s="16">
        <v>245000</v>
      </c>
      <c r="G378" s="16">
        <v>245000</v>
      </c>
      <c r="H378" s="17">
        <v>245000</v>
      </c>
    </row>
    <row r="379" spans="1:8" ht="45" x14ac:dyDescent="0.25">
      <c r="A379" s="14" t="s">
        <v>67</v>
      </c>
      <c r="B379" s="15" t="s">
        <v>96</v>
      </c>
      <c r="C379" s="15" t="s">
        <v>55</v>
      </c>
      <c r="D379" s="15" t="s">
        <v>68</v>
      </c>
      <c r="E379" s="15" t="s">
        <v>11</v>
      </c>
      <c r="F379" s="16">
        <f>F380+F381</f>
        <v>60000</v>
      </c>
      <c r="G379" s="16">
        <f t="shared" ref="G379:H379" si="144">G380+G381</f>
        <v>60000</v>
      </c>
      <c r="H379" s="17">
        <f t="shared" si="144"/>
        <v>60000</v>
      </c>
    </row>
    <row r="380" spans="1:8" ht="30" x14ac:dyDescent="0.25">
      <c r="A380" s="14" t="s">
        <v>271</v>
      </c>
      <c r="B380" s="15" t="s">
        <v>96</v>
      </c>
      <c r="C380" s="15" t="s">
        <v>55</v>
      </c>
      <c r="D380" s="15" t="s">
        <v>68</v>
      </c>
      <c r="E380" s="15" t="s">
        <v>272</v>
      </c>
      <c r="F380" s="16">
        <v>30000</v>
      </c>
      <c r="G380" s="16">
        <v>30000</v>
      </c>
      <c r="H380" s="17">
        <v>30000</v>
      </c>
    </row>
    <row r="381" spans="1:8" ht="45" x14ac:dyDescent="0.25">
      <c r="A381" s="14" t="s">
        <v>84</v>
      </c>
      <c r="B381" s="15" t="s">
        <v>96</v>
      </c>
      <c r="C381" s="15" t="s">
        <v>55</v>
      </c>
      <c r="D381" s="15" t="s">
        <v>68</v>
      </c>
      <c r="E381" s="15" t="s">
        <v>85</v>
      </c>
      <c r="F381" s="16">
        <v>30000</v>
      </c>
      <c r="G381" s="16">
        <v>30000</v>
      </c>
      <c r="H381" s="17">
        <v>30000</v>
      </c>
    </row>
    <row r="382" spans="1:8" ht="15" x14ac:dyDescent="0.25">
      <c r="A382" s="14" t="s">
        <v>276</v>
      </c>
      <c r="B382" s="15" t="s">
        <v>96</v>
      </c>
      <c r="C382" s="15" t="s">
        <v>55</v>
      </c>
      <c r="D382" s="15" t="s">
        <v>277</v>
      </c>
      <c r="E382" s="15" t="s">
        <v>11</v>
      </c>
      <c r="F382" s="16">
        <f>F383+F384</f>
        <v>500000</v>
      </c>
      <c r="G382" s="16">
        <f t="shared" ref="G382:H382" si="145">G383+G384</f>
        <v>500000</v>
      </c>
      <c r="H382" s="17">
        <f t="shared" si="145"/>
        <v>500000</v>
      </c>
    </row>
    <row r="383" spans="1:8" ht="30" x14ac:dyDescent="0.25">
      <c r="A383" s="14" t="s">
        <v>28</v>
      </c>
      <c r="B383" s="15" t="s">
        <v>96</v>
      </c>
      <c r="C383" s="15" t="s">
        <v>55</v>
      </c>
      <c r="D383" s="15" t="s">
        <v>277</v>
      </c>
      <c r="E383" s="15" t="s">
        <v>29</v>
      </c>
      <c r="F383" s="16">
        <v>80000</v>
      </c>
      <c r="G383" s="16">
        <v>80000</v>
      </c>
      <c r="H383" s="17">
        <v>80000</v>
      </c>
    </row>
    <row r="384" spans="1:8" ht="45" x14ac:dyDescent="0.25">
      <c r="A384" s="14" t="s">
        <v>84</v>
      </c>
      <c r="B384" s="15" t="s">
        <v>96</v>
      </c>
      <c r="C384" s="15" t="s">
        <v>55</v>
      </c>
      <c r="D384" s="15" t="s">
        <v>277</v>
      </c>
      <c r="E384" s="15" t="s">
        <v>85</v>
      </c>
      <c r="F384" s="16">
        <v>420000</v>
      </c>
      <c r="G384" s="16">
        <v>420000</v>
      </c>
      <c r="H384" s="17">
        <v>420000</v>
      </c>
    </row>
    <row r="385" spans="1:8" ht="15" x14ac:dyDescent="0.25">
      <c r="A385" s="14" t="s">
        <v>278</v>
      </c>
      <c r="B385" s="15" t="s">
        <v>96</v>
      </c>
      <c r="C385" s="15" t="s">
        <v>55</v>
      </c>
      <c r="D385" s="15" t="s">
        <v>279</v>
      </c>
      <c r="E385" s="15" t="s">
        <v>11</v>
      </c>
      <c r="F385" s="16">
        <f>F386</f>
        <v>45500</v>
      </c>
      <c r="G385" s="16">
        <f t="shared" ref="G385:H385" si="146">G386</f>
        <v>45500</v>
      </c>
      <c r="H385" s="17">
        <f t="shared" si="146"/>
        <v>45500</v>
      </c>
    </row>
    <row r="386" spans="1:8" ht="30" x14ac:dyDescent="0.25">
      <c r="A386" s="14" t="s">
        <v>271</v>
      </c>
      <c r="B386" s="15" t="s">
        <v>96</v>
      </c>
      <c r="C386" s="15" t="s">
        <v>55</v>
      </c>
      <c r="D386" s="15" t="s">
        <v>279</v>
      </c>
      <c r="E386" s="15" t="s">
        <v>272</v>
      </c>
      <c r="F386" s="16">
        <v>45500</v>
      </c>
      <c r="G386" s="16">
        <v>45500</v>
      </c>
      <c r="H386" s="17">
        <v>45500</v>
      </c>
    </row>
    <row r="387" spans="1:8" ht="45" x14ac:dyDescent="0.25">
      <c r="A387" s="14" t="s">
        <v>280</v>
      </c>
      <c r="B387" s="15" t="s">
        <v>96</v>
      </c>
      <c r="C387" s="15" t="s">
        <v>55</v>
      </c>
      <c r="D387" s="15" t="s">
        <v>281</v>
      </c>
      <c r="E387" s="15" t="s">
        <v>11</v>
      </c>
      <c r="F387" s="16">
        <f>F388</f>
        <v>620000</v>
      </c>
      <c r="G387" s="16">
        <f t="shared" ref="G387:H387" si="147">G388</f>
        <v>620000</v>
      </c>
      <c r="H387" s="17">
        <f t="shared" si="147"/>
        <v>620000</v>
      </c>
    </row>
    <row r="388" spans="1:8" ht="30" x14ac:dyDescent="0.25">
      <c r="A388" s="14" t="s">
        <v>260</v>
      </c>
      <c r="B388" s="15" t="s">
        <v>96</v>
      </c>
      <c r="C388" s="15" t="s">
        <v>55</v>
      </c>
      <c r="D388" s="15" t="s">
        <v>281</v>
      </c>
      <c r="E388" s="15" t="s">
        <v>261</v>
      </c>
      <c r="F388" s="16">
        <v>620000</v>
      </c>
      <c r="G388" s="16">
        <v>620000</v>
      </c>
      <c r="H388" s="17">
        <v>620000</v>
      </c>
    </row>
    <row r="389" spans="1:8" ht="14.25" x14ac:dyDescent="0.2">
      <c r="A389" s="25" t="s">
        <v>282</v>
      </c>
      <c r="B389" s="26" t="s">
        <v>57</v>
      </c>
      <c r="C389" s="26" t="s">
        <v>13</v>
      </c>
      <c r="D389" s="26" t="s">
        <v>11</v>
      </c>
      <c r="E389" s="26" t="s">
        <v>11</v>
      </c>
      <c r="F389" s="27">
        <f>F390</f>
        <v>22147681</v>
      </c>
      <c r="G389" s="27">
        <f t="shared" ref="G389:H389" si="148">G390</f>
        <v>21047682</v>
      </c>
      <c r="H389" s="28">
        <f t="shared" si="148"/>
        <v>20847682</v>
      </c>
    </row>
    <row r="390" spans="1:8" ht="14.25" x14ac:dyDescent="0.2">
      <c r="A390" s="25" t="s">
        <v>283</v>
      </c>
      <c r="B390" s="26" t="s">
        <v>57</v>
      </c>
      <c r="C390" s="26" t="s">
        <v>15</v>
      </c>
      <c r="D390" s="26" t="s">
        <v>11</v>
      </c>
      <c r="E390" s="26" t="s">
        <v>11</v>
      </c>
      <c r="F390" s="27">
        <f>F393+F395+F391</f>
        <v>22147681</v>
      </c>
      <c r="G390" s="27">
        <f t="shared" ref="G390:H390" si="149">G393+G395+G391</f>
        <v>21047682</v>
      </c>
      <c r="H390" s="28">
        <f t="shared" si="149"/>
        <v>20847682</v>
      </c>
    </row>
    <row r="391" spans="1:8" ht="45" x14ac:dyDescent="0.25">
      <c r="A391" s="14" t="s">
        <v>305</v>
      </c>
      <c r="B391" s="15" t="s">
        <v>57</v>
      </c>
      <c r="C391" s="15" t="s">
        <v>15</v>
      </c>
      <c r="D391" s="15" t="s">
        <v>233</v>
      </c>
      <c r="E391" s="30"/>
      <c r="F391" s="16">
        <f>F392</f>
        <v>80000</v>
      </c>
      <c r="G391" s="16">
        <f t="shared" ref="G391:H391" si="150">G392</f>
        <v>80000</v>
      </c>
      <c r="H391" s="17">
        <f t="shared" si="150"/>
        <v>80000</v>
      </c>
    </row>
    <row r="392" spans="1:8" ht="15" x14ac:dyDescent="0.25">
      <c r="A392" s="14" t="s">
        <v>69</v>
      </c>
      <c r="B392" s="15" t="s">
        <v>57</v>
      </c>
      <c r="C392" s="15" t="s">
        <v>15</v>
      </c>
      <c r="D392" s="15" t="s">
        <v>233</v>
      </c>
      <c r="E392" s="15" t="s">
        <v>70</v>
      </c>
      <c r="F392" s="16">
        <v>80000</v>
      </c>
      <c r="G392" s="16">
        <v>80000</v>
      </c>
      <c r="H392" s="17">
        <v>80000</v>
      </c>
    </row>
    <row r="393" spans="1:8" ht="15" x14ac:dyDescent="0.25">
      <c r="A393" s="14" t="s">
        <v>209</v>
      </c>
      <c r="B393" s="15" t="s">
        <v>57</v>
      </c>
      <c r="C393" s="15" t="s">
        <v>15</v>
      </c>
      <c r="D393" s="15" t="s">
        <v>210</v>
      </c>
      <c r="E393" s="15" t="s">
        <v>11</v>
      </c>
      <c r="F393" s="16">
        <f>F394</f>
        <v>1714600</v>
      </c>
      <c r="G393" s="16">
        <f t="shared" ref="G393:H393" si="151">G394</f>
        <v>1214600</v>
      </c>
      <c r="H393" s="17">
        <f t="shared" si="151"/>
        <v>1014600</v>
      </c>
    </row>
    <row r="394" spans="1:8" ht="60" x14ac:dyDescent="0.25">
      <c r="A394" s="14" t="s">
        <v>73</v>
      </c>
      <c r="B394" s="15" t="s">
        <v>57</v>
      </c>
      <c r="C394" s="15" t="s">
        <v>15</v>
      </c>
      <c r="D394" s="15" t="s">
        <v>210</v>
      </c>
      <c r="E394" s="15" t="s">
        <v>74</v>
      </c>
      <c r="F394" s="16">
        <v>1714600</v>
      </c>
      <c r="G394" s="16">
        <v>1214600</v>
      </c>
      <c r="H394" s="17">
        <v>1014600</v>
      </c>
    </row>
    <row r="395" spans="1:8" ht="30" x14ac:dyDescent="0.25">
      <c r="A395" s="14" t="s">
        <v>284</v>
      </c>
      <c r="B395" s="15" t="s">
        <v>57</v>
      </c>
      <c r="C395" s="15" t="s">
        <v>15</v>
      </c>
      <c r="D395" s="15" t="s">
        <v>285</v>
      </c>
      <c r="E395" s="15" t="s">
        <v>11</v>
      </c>
      <c r="F395" s="16">
        <f>F396</f>
        <v>20353081</v>
      </c>
      <c r="G395" s="16">
        <f t="shared" ref="G395:H395" si="152">G396</f>
        <v>19753082</v>
      </c>
      <c r="H395" s="17">
        <f t="shared" si="152"/>
        <v>19753082</v>
      </c>
    </row>
    <row r="396" spans="1:8" ht="60" x14ac:dyDescent="0.25">
      <c r="A396" s="14" t="s">
        <v>73</v>
      </c>
      <c r="B396" s="15" t="s">
        <v>57</v>
      </c>
      <c r="C396" s="15" t="s">
        <v>15</v>
      </c>
      <c r="D396" s="15" t="s">
        <v>285</v>
      </c>
      <c r="E396" s="15" t="s">
        <v>74</v>
      </c>
      <c r="F396" s="16">
        <v>20353081</v>
      </c>
      <c r="G396" s="16">
        <v>19753082</v>
      </c>
      <c r="H396" s="17">
        <v>19753082</v>
      </c>
    </row>
    <row r="397" spans="1:8" ht="28.5" x14ac:dyDescent="0.2">
      <c r="A397" s="25" t="s">
        <v>286</v>
      </c>
      <c r="B397" s="26" t="s">
        <v>63</v>
      </c>
      <c r="C397" s="26" t="s">
        <v>13</v>
      </c>
      <c r="D397" s="26" t="s">
        <v>11</v>
      </c>
      <c r="E397" s="26" t="s">
        <v>11</v>
      </c>
      <c r="F397" s="27">
        <f>F398</f>
        <v>3810000</v>
      </c>
      <c r="G397" s="27">
        <f t="shared" ref="G397:H399" si="153">G398</f>
        <v>3810000</v>
      </c>
      <c r="H397" s="28">
        <f t="shared" si="153"/>
        <v>3810000</v>
      </c>
    </row>
    <row r="398" spans="1:8" ht="28.5" x14ac:dyDescent="0.2">
      <c r="A398" s="25" t="s">
        <v>287</v>
      </c>
      <c r="B398" s="26" t="s">
        <v>63</v>
      </c>
      <c r="C398" s="26" t="s">
        <v>12</v>
      </c>
      <c r="D398" s="26" t="s">
        <v>11</v>
      </c>
      <c r="E398" s="26" t="s">
        <v>11</v>
      </c>
      <c r="F398" s="27">
        <f>F399</f>
        <v>3810000</v>
      </c>
      <c r="G398" s="27">
        <f t="shared" si="153"/>
        <v>3810000</v>
      </c>
      <c r="H398" s="28">
        <f t="shared" si="153"/>
        <v>3810000</v>
      </c>
    </row>
    <row r="399" spans="1:8" ht="15" x14ac:dyDescent="0.25">
      <c r="A399" s="14" t="s">
        <v>288</v>
      </c>
      <c r="B399" s="15" t="s">
        <v>63</v>
      </c>
      <c r="C399" s="15" t="s">
        <v>12</v>
      </c>
      <c r="D399" s="15" t="s">
        <v>289</v>
      </c>
      <c r="E399" s="15" t="s">
        <v>11</v>
      </c>
      <c r="F399" s="16">
        <f>F400</f>
        <v>3810000</v>
      </c>
      <c r="G399" s="16">
        <f t="shared" si="153"/>
        <v>3810000</v>
      </c>
      <c r="H399" s="17">
        <f t="shared" si="153"/>
        <v>3810000</v>
      </c>
    </row>
    <row r="400" spans="1:8" ht="15" x14ac:dyDescent="0.25">
      <c r="A400" s="14" t="s">
        <v>290</v>
      </c>
      <c r="B400" s="15" t="s">
        <v>63</v>
      </c>
      <c r="C400" s="15" t="s">
        <v>12</v>
      </c>
      <c r="D400" s="15" t="s">
        <v>289</v>
      </c>
      <c r="E400" s="15" t="s">
        <v>291</v>
      </c>
      <c r="F400" s="16">
        <v>3810000</v>
      </c>
      <c r="G400" s="16">
        <v>3810000</v>
      </c>
      <c r="H400" s="17">
        <v>3810000</v>
      </c>
    </row>
    <row r="401" spans="1:8" ht="14.25" x14ac:dyDescent="0.2">
      <c r="A401" s="25" t="s">
        <v>300</v>
      </c>
      <c r="B401" s="26" t="s">
        <v>292</v>
      </c>
      <c r="C401" s="26" t="s">
        <v>13</v>
      </c>
      <c r="D401" s="26" t="s">
        <v>11</v>
      </c>
      <c r="E401" s="26" t="s">
        <v>11</v>
      </c>
      <c r="F401" s="27">
        <f>F402</f>
        <v>0</v>
      </c>
      <c r="G401" s="27">
        <f t="shared" ref="G401:H403" si="154">G402</f>
        <v>7606312</v>
      </c>
      <c r="H401" s="28">
        <f t="shared" si="154"/>
        <v>20436295</v>
      </c>
    </row>
    <row r="402" spans="1:8" ht="14.25" x14ac:dyDescent="0.2">
      <c r="A402" s="25" t="s">
        <v>293</v>
      </c>
      <c r="B402" s="26" t="s">
        <v>292</v>
      </c>
      <c r="C402" s="26" t="s">
        <v>292</v>
      </c>
      <c r="D402" s="26" t="s">
        <v>11</v>
      </c>
      <c r="E402" s="26" t="s">
        <v>11</v>
      </c>
      <c r="F402" s="27">
        <f>F403</f>
        <v>0</v>
      </c>
      <c r="G402" s="27">
        <f t="shared" si="154"/>
        <v>7606312</v>
      </c>
      <c r="H402" s="28">
        <f t="shared" si="154"/>
        <v>20436295</v>
      </c>
    </row>
    <row r="403" spans="1:8" ht="15" x14ac:dyDescent="0.25">
      <c r="A403" s="14" t="s">
        <v>293</v>
      </c>
      <c r="B403" s="15" t="s">
        <v>292</v>
      </c>
      <c r="C403" s="15" t="s">
        <v>292</v>
      </c>
      <c r="D403" s="15" t="s">
        <v>294</v>
      </c>
      <c r="E403" s="15" t="s">
        <v>11</v>
      </c>
      <c r="F403" s="16">
        <f>F404</f>
        <v>0</v>
      </c>
      <c r="G403" s="16">
        <f t="shared" si="154"/>
        <v>7606312</v>
      </c>
      <c r="H403" s="17">
        <f t="shared" si="154"/>
        <v>20436295</v>
      </c>
    </row>
    <row r="404" spans="1:8" ht="15" x14ac:dyDescent="0.25">
      <c r="A404" s="14" t="s">
        <v>293</v>
      </c>
      <c r="B404" s="15" t="s">
        <v>292</v>
      </c>
      <c r="C404" s="15" t="s">
        <v>292</v>
      </c>
      <c r="D404" s="15" t="s">
        <v>294</v>
      </c>
      <c r="E404" s="15" t="s">
        <v>295</v>
      </c>
      <c r="F404" s="16">
        <v>0</v>
      </c>
      <c r="G404" s="16">
        <v>7606312</v>
      </c>
      <c r="H404" s="17">
        <v>20436295</v>
      </c>
    </row>
    <row r="405" spans="1:8" ht="15" thickBot="1" x14ac:dyDescent="0.25">
      <c r="A405" s="18" t="s">
        <v>296</v>
      </c>
      <c r="B405" s="19" t="s">
        <v>11</v>
      </c>
      <c r="C405" s="19" t="s">
        <v>11</v>
      </c>
      <c r="D405" s="19" t="s">
        <v>11</v>
      </c>
      <c r="E405" s="19" t="s">
        <v>11</v>
      </c>
      <c r="F405" s="20">
        <f>F14+F76+F83+F118+F201+F207+F324+F351+F389+F397+F401</f>
        <v>1637561956</v>
      </c>
      <c r="G405" s="20">
        <f>G14+G76+G83+G118+G201+G207+G324+G351+G389+G397+G401</f>
        <v>1478503287</v>
      </c>
      <c r="H405" s="29">
        <f>H14+H76+H83+H118+H201+H207+H324+H351+H389+H397+H401</f>
        <v>1537165847</v>
      </c>
    </row>
    <row r="406" spans="1:8" x14ac:dyDescent="0.2">
      <c r="A406" s="3"/>
      <c r="B406" s="4"/>
      <c r="C406" s="4"/>
      <c r="D406" s="4"/>
      <c r="E406" s="4"/>
      <c r="F406" s="5"/>
      <c r="G406" s="5"/>
      <c r="H406" s="5"/>
    </row>
  </sheetData>
  <mergeCells count="11">
    <mergeCell ref="F3:H3"/>
    <mergeCell ref="F4:H4"/>
    <mergeCell ref="F1:H1"/>
    <mergeCell ref="D2:H2"/>
    <mergeCell ref="B11:E11"/>
    <mergeCell ref="F5:H5"/>
    <mergeCell ref="A9:H9"/>
    <mergeCell ref="A6:H6"/>
    <mergeCell ref="A8:H8"/>
    <mergeCell ref="A11:A12"/>
    <mergeCell ref="F11:H11"/>
  </mergeCells>
  <phoneticPr fontId="2" type="noConversion"/>
  <pageMargins left="0.55118110236220474" right="0.35433070866141736" top="0.47244094488188981" bottom="0.27559055118110237" header="0.51181102362204722" footer="0.27559055118110237"/>
  <pageSetup paperSize="9" scale="69" fitToHeight="2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</dc:creator>
  <cp:lastModifiedBy>Admin</cp:lastModifiedBy>
  <cp:lastPrinted>2014-12-29T05:46:14Z</cp:lastPrinted>
  <dcterms:created xsi:type="dcterms:W3CDTF">2007-11-27T05:35:53Z</dcterms:created>
  <dcterms:modified xsi:type="dcterms:W3CDTF">2014-12-29T05:46:23Z</dcterms:modified>
</cp:coreProperties>
</file>