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1340" windowHeight="88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</definedNames>
  <calcPr calcId="144525"/>
</workbook>
</file>

<file path=xl/calcChain.xml><?xml version="1.0" encoding="utf-8"?>
<calcChain xmlns="http://schemas.openxmlformats.org/spreadsheetml/2006/main">
  <c r="I44" i="1" l="1"/>
  <c r="H44" i="1"/>
  <c r="G44" i="1"/>
  <c r="I255" i="1"/>
  <c r="H255" i="1"/>
  <c r="G255" i="1"/>
  <c r="I253" i="1"/>
  <c r="I252" i="1" s="1"/>
  <c r="H253" i="1"/>
  <c r="H252" i="1" s="1"/>
  <c r="G253" i="1"/>
  <c r="G252" i="1" s="1"/>
  <c r="I273" i="1"/>
  <c r="H273" i="1"/>
  <c r="G273" i="1"/>
  <c r="I271" i="1"/>
  <c r="H271" i="1"/>
  <c r="H270" i="1" s="1"/>
  <c r="G271" i="1"/>
  <c r="I145" i="1"/>
  <c r="H32" i="1"/>
  <c r="H151" i="1"/>
  <c r="G270" i="1" l="1"/>
  <c r="I270" i="1"/>
  <c r="I236" i="1"/>
  <c r="H236" i="1"/>
  <c r="G236" i="1"/>
  <c r="I47" i="1" l="1"/>
  <c r="H47" i="1"/>
  <c r="G47" i="1"/>
  <c r="I300" i="1" l="1"/>
  <c r="H300" i="1"/>
  <c r="G300" i="1"/>
  <c r="I296" i="1"/>
  <c r="H296" i="1"/>
  <c r="G296" i="1"/>
  <c r="I457" i="1" l="1"/>
  <c r="H457" i="1"/>
  <c r="I455" i="1"/>
  <c r="H455" i="1"/>
  <c r="I452" i="1"/>
  <c r="H452" i="1"/>
  <c r="I449" i="1"/>
  <c r="H449" i="1"/>
  <c r="I444" i="1"/>
  <c r="H444" i="1"/>
  <c r="I442" i="1"/>
  <c r="H442" i="1"/>
  <c r="I441" i="1"/>
  <c r="H441" i="1"/>
  <c r="G457" i="1"/>
  <c r="G455" i="1"/>
  <c r="G452" i="1"/>
  <c r="G449" i="1"/>
  <c r="G444" i="1"/>
  <c r="G442" i="1"/>
  <c r="I438" i="1"/>
  <c r="H438" i="1"/>
  <c r="I437" i="1"/>
  <c r="H437" i="1"/>
  <c r="G438" i="1"/>
  <c r="G437" i="1" s="1"/>
  <c r="I435" i="1"/>
  <c r="H435" i="1"/>
  <c r="I433" i="1"/>
  <c r="H433" i="1"/>
  <c r="I431" i="1"/>
  <c r="H431" i="1"/>
  <c r="I430" i="1"/>
  <c r="H430" i="1"/>
  <c r="G435" i="1"/>
  <c r="G433" i="1"/>
  <c r="G431" i="1"/>
  <c r="I428" i="1"/>
  <c r="H428" i="1"/>
  <c r="I427" i="1"/>
  <c r="H427" i="1"/>
  <c r="G428" i="1"/>
  <c r="G427" i="1" s="1"/>
  <c r="I422" i="1"/>
  <c r="H422" i="1"/>
  <c r="I421" i="1"/>
  <c r="H421" i="1"/>
  <c r="I420" i="1"/>
  <c r="H420" i="1"/>
  <c r="G422" i="1"/>
  <c r="G421" i="1" s="1"/>
  <c r="G420" i="1" s="1"/>
  <c r="I417" i="1"/>
  <c r="H417" i="1"/>
  <c r="I416" i="1"/>
  <c r="H416" i="1"/>
  <c r="I415" i="1"/>
  <c r="H415" i="1"/>
  <c r="G417" i="1"/>
  <c r="G416" i="1" s="1"/>
  <c r="G415" i="1" s="1"/>
  <c r="I413" i="1"/>
  <c r="H413" i="1"/>
  <c r="I412" i="1"/>
  <c r="H412" i="1"/>
  <c r="G413" i="1"/>
  <c r="G412" i="1" s="1"/>
  <c r="I410" i="1"/>
  <c r="H410" i="1"/>
  <c r="I408" i="1"/>
  <c r="H408" i="1"/>
  <c r="I406" i="1"/>
  <c r="H406" i="1"/>
  <c r="I404" i="1"/>
  <c r="H404" i="1"/>
  <c r="I402" i="1"/>
  <c r="H402" i="1"/>
  <c r="I400" i="1"/>
  <c r="H400" i="1"/>
  <c r="I398" i="1"/>
  <c r="H398" i="1"/>
  <c r="I396" i="1"/>
  <c r="H396" i="1"/>
  <c r="I394" i="1"/>
  <c r="H394" i="1"/>
  <c r="I392" i="1"/>
  <c r="H392" i="1"/>
  <c r="I390" i="1"/>
  <c r="H390" i="1"/>
  <c r="I388" i="1"/>
  <c r="H388" i="1"/>
  <c r="I387" i="1"/>
  <c r="H387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I384" i="1"/>
  <c r="H384" i="1"/>
  <c r="I382" i="1"/>
  <c r="H382" i="1"/>
  <c r="I379" i="1"/>
  <c r="H379" i="1"/>
  <c r="I378" i="1"/>
  <c r="H378" i="1"/>
  <c r="G384" i="1"/>
  <c r="G382" i="1"/>
  <c r="G379" i="1"/>
  <c r="I376" i="1"/>
  <c r="H376" i="1"/>
  <c r="I374" i="1"/>
  <c r="H374" i="1"/>
  <c r="I372" i="1"/>
  <c r="H372" i="1"/>
  <c r="I371" i="1"/>
  <c r="H371" i="1"/>
  <c r="G376" i="1"/>
  <c r="G374" i="1"/>
  <c r="G372" i="1"/>
  <c r="I367" i="1"/>
  <c r="H367" i="1"/>
  <c r="I366" i="1"/>
  <c r="H366" i="1"/>
  <c r="G367" i="1"/>
  <c r="G366" i="1" s="1"/>
  <c r="I364" i="1"/>
  <c r="H364" i="1"/>
  <c r="I363" i="1"/>
  <c r="H363" i="1"/>
  <c r="G364" i="1"/>
  <c r="G363" i="1" s="1"/>
  <c r="I360" i="1"/>
  <c r="H360" i="1"/>
  <c r="I358" i="1"/>
  <c r="H358" i="1"/>
  <c r="I357" i="1"/>
  <c r="H357" i="1"/>
  <c r="G360" i="1"/>
  <c r="G358" i="1"/>
  <c r="I355" i="1"/>
  <c r="H355" i="1"/>
  <c r="I354" i="1"/>
  <c r="H354" i="1"/>
  <c r="G355" i="1"/>
  <c r="G354" i="1" s="1"/>
  <c r="I350" i="1"/>
  <c r="H350" i="1"/>
  <c r="I345" i="1"/>
  <c r="H345" i="1"/>
  <c r="I342" i="1"/>
  <c r="H342" i="1"/>
  <c r="I339" i="1"/>
  <c r="H339" i="1"/>
  <c r="I334" i="1"/>
  <c r="H334" i="1"/>
  <c r="I329" i="1"/>
  <c r="H329" i="1"/>
  <c r="I324" i="1"/>
  <c r="H324" i="1"/>
  <c r="I323" i="1"/>
  <c r="H323" i="1"/>
  <c r="G350" i="1"/>
  <c r="G345" i="1"/>
  <c r="G342" i="1"/>
  <c r="G339" i="1"/>
  <c r="G334" i="1"/>
  <c r="G329" i="1"/>
  <c r="G324" i="1"/>
  <c r="I321" i="1"/>
  <c r="H321" i="1"/>
  <c r="I318" i="1"/>
  <c r="H318" i="1"/>
  <c r="I316" i="1"/>
  <c r="H316" i="1"/>
  <c r="I315" i="1"/>
  <c r="H315" i="1"/>
  <c r="I313" i="1"/>
  <c r="H313" i="1"/>
  <c r="I312" i="1"/>
  <c r="H312" i="1"/>
  <c r="G321" i="1"/>
  <c r="G318" i="1"/>
  <c r="G316" i="1"/>
  <c r="G313" i="1"/>
  <c r="G312" i="1" s="1"/>
  <c r="I308" i="1"/>
  <c r="H308" i="1"/>
  <c r="I307" i="1"/>
  <c r="H307" i="1"/>
  <c r="I306" i="1"/>
  <c r="H306" i="1"/>
  <c r="I304" i="1"/>
  <c r="H304" i="1"/>
  <c r="I303" i="1"/>
  <c r="H303" i="1"/>
  <c r="I302" i="1"/>
  <c r="H302" i="1"/>
  <c r="G308" i="1"/>
  <c r="G307" i="1" s="1"/>
  <c r="G306" i="1" s="1"/>
  <c r="G304" i="1"/>
  <c r="G303" i="1" s="1"/>
  <c r="G302" i="1" s="1"/>
  <c r="I298" i="1"/>
  <c r="I295" i="1" s="1"/>
  <c r="H298" i="1"/>
  <c r="H295" i="1" s="1"/>
  <c r="I294" i="1"/>
  <c r="H294" i="1"/>
  <c r="G298" i="1"/>
  <c r="G295" i="1" s="1"/>
  <c r="I291" i="1"/>
  <c r="H291" i="1"/>
  <c r="I290" i="1"/>
  <c r="H290" i="1"/>
  <c r="G291" i="1"/>
  <c r="G290" i="1" s="1"/>
  <c r="I288" i="1"/>
  <c r="H288" i="1"/>
  <c r="I287" i="1"/>
  <c r="H287" i="1"/>
  <c r="G288" i="1"/>
  <c r="G287" i="1" s="1"/>
  <c r="I285" i="1"/>
  <c r="H285" i="1"/>
  <c r="I284" i="1"/>
  <c r="H284" i="1"/>
  <c r="G285" i="1"/>
  <c r="G284" i="1" s="1"/>
  <c r="I281" i="1"/>
  <c r="H281" i="1"/>
  <c r="I279" i="1"/>
  <c r="H279" i="1"/>
  <c r="I276" i="1"/>
  <c r="H276" i="1"/>
  <c r="I275" i="1"/>
  <c r="H275" i="1"/>
  <c r="G281" i="1"/>
  <c r="G279" i="1"/>
  <c r="G276" i="1"/>
  <c r="I268" i="1"/>
  <c r="H268" i="1"/>
  <c r="I266" i="1"/>
  <c r="H266" i="1"/>
  <c r="I265" i="1"/>
  <c r="H265" i="1"/>
  <c r="H264" i="1" s="1"/>
  <c r="G268" i="1"/>
  <c r="G266" i="1"/>
  <c r="I258" i="1"/>
  <c r="H258" i="1"/>
  <c r="I257" i="1"/>
  <c r="H257" i="1"/>
  <c r="G258" i="1"/>
  <c r="G257" i="1" s="1"/>
  <c r="I249" i="1"/>
  <c r="H249" i="1"/>
  <c r="I248" i="1"/>
  <c r="I247" i="1" s="1"/>
  <c r="H248" i="1"/>
  <c r="G249" i="1"/>
  <c r="G248" i="1" s="1"/>
  <c r="G247" i="1" s="1"/>
  <c r="I245" i="1"/>
  <c r="H245" i="1"/>
  <c r="I243" i="1"/>
  <c r="H243" i="1"/>
  <c r="I242" i="1"/>
  <c r="H242" i="1"/>
  <c r="G245" i="1"/>
  <c r="G243" i="1"/>
  <c r="I240" i="1"/>
  <c r="H240" i="1"/>
  <c r="I238" i="1"/>
  <c r="I235" i="1" s="1"/>
  <c r="H238" i="1"/>
  <c r="H235" i="1" s="1"/>
  <c r="I234" i="1"/>
  <c r="H234" i="1"/>
  <c r="G240" i="1"/>
  <c r="G238" i="1"/>
  <c r="I231" i="1"/>
  <c r="H231" i="1"/>
  <c r="I229" i="1"/>
  <c r="H229" i="1"/>
  <c r="I228" i="1"/>
  <c r="H228" i="1"/>
  <c r="I227" i="1"/>
  <c r="H227" i="1"/>
  <c r="G231" i="1"/>
  <c r="G229" i="1"/>
  <c r="I222" i="1"/>
  <c r="H222" i="1"/>
  <c r="I219" i="1"/>
  <c r="H219" i="1"/>
  <c r="I218" i="1"/>
  <c r="H218" i="1"/>
  <c r="I217" i="1"/>
  <c r="H217" i="1"/>
  <c r="G222" i="1"/>
  <c r="G219" i="1"/>
  <c r="I214" i="1"/>
  <c r="H214" i="1"/>
  <c r="I207" i="1"/>
  <c r="H207" i="1"/>
  <c r="I205" i="1"/>
  <c r="H205" i="1"/>
  <c r="I204" i="1"/>
  <c r="H204" i="1"/>
  <c r="G214" i="1"/>
  <c r="G207" i="1"/>
  <c r="G205" i="1"/>
  <c r="I202" i="1"/>
  <c r="H202" i="1"/>
  <c r="I200" i="1"/>
  <c r="H200" i="1"/>
  <c r="I198" i="1"/>
  <c r="H198" i="1"/>
  <c r="I195" i="1"/>
  <c r="H195" i="1"/>
  <c r="I193" i="1"/>
  <c r="H193" i="1"/>
  <c r="I191" i="1"/>
  <c r="H191" i="1"/>
  <c r="I190" i="1"/>
  <c r="H190" i="1"/>
  <c r="G202" i="1"/>
  <c r="G200" i="1"/>
  <c r="G198" i="1"/>
  <c r="G195" i="1"/>
  <c r="G193" i="1"/>
  <c r="G191" i="1"/>
  <c r="I187" i="1"/>
  <c r="I186" i="1" s="1"/>
  <c r="I185" i="1" s="1"/>
  <c r="H187" i="1"/>
  <c r="H186" i="1"/>
  <c r="H185" i="1" s="1"/>
  <c r="G187" i="1"/>
  <c r="G186" i="1" s="1"/>
  <c r="G185" i="1" s="1"/>
  <c r="I182" i="1"/>
  <c r="H182" i="1"/>
  <c r="I175" i="1"/>
  <c r="H175" i="1"/>
  <c r="I173" i="1"/>
  <c r="H173" i="1"/>
  <c r="I171" i="1"/>
  <c r="H171" i="1"/>
  <c r="I170" i="1"/>
  <c r="H170" i="1"/>
  <c r="G182" i="1"/>
  <c r="G175" i="1"/>
  <c r="G173" i="1"/>
  <c r="G171" i="1"/>
  <c r="I167" i="1"/>
  <c r="H167" i="1"/>
  <c r="I163" i="1"/>
  <c r="H163" i="1"/>
  <c r="I160" i="1"/>
  <c r="I158" i="1" s="1"/>
  <c r="H160" i="1"/>
  <c r="H158" i="1" s="1"/>
  <c r="G167" i="1"/>
  <c r="G163" i="1"/>
  <c r="G160" i="1"/>
  <c r="G158" i="1" s="1"/>
  <c r="I155" i="1"/>
  <c r="H155" i="1"/>
  <c r="I152" i="1"/>
  <c r="H152" i="1"/>
  <c r="I148" i="1"/>
  <c r="H148" i="1"/>
  <c r="I142" i="1"/>
  <c r="H142" i="1"/>
  <c r="I140" i="1"/>
  <c r="H140" i="1"/>
  <c r="I137" i="1"/>
  <c r="H137" i="1"/>
  <c r="I134" i="1"/>
  <c r="H134" i="1"/>
  <c r="I131" i="1"/>
  <c r="H131" i="1"/>
  <c r="I128" i="1"/>
  <c r="H128" i="1"/>
  <c r="I125" i="1"/>
  <c r="H125" i="1"/>
  <c r="I115" i="1"/>
  <c r="H115" i="1"/>
  <c r="I112" i="1"/>
  <c r="H112" i="1"/>
  <c r="I107" i="1"/>
  <c r="H107" i="1"/>
  <c r="H106" i="1" s="1"/>
  <c r="I106" i="1"/>
  <c r="G155" i="1"/>
  <c r="G152" i="1"/>
  <c r="G148" i="1"/>
  <c r="G142" i="1"/>
  <c r="G140" i="1"/>
  <c r="G137" i="1"/>
  <c r="G134" i="1"/>
  <c r="G131" i="1"/>
  <c r="G128" i="1"/>
  <c r="G125" i="1"/>
  <c r="G115" i="1"/>
  <c r="G112" i="1"/>
  <c r="G107" i="1"/>
  <c r="I101" i="1"/>
  <c r="H101" i="1"/>
  <c r="I98" i="1"/>
  <c r="H98" i="1"/>
  <c r="I96" i="1"/>
  <c r="H96" i="1"/>
  <c r="I94" i="1"/>
  <c r="H94" i="1"/>
  <c r="I91" i="1"/>
  <c r="H91" i="1"/>
  <c r="I86" i="1"/>
  <c r="I85" i="1" s="1"/>
  <c r="H86" i="1"/>
  <c r="H85" i="1" s="1"/>
  <c r="G101" i="1"/>
  <c r="G98" i="1"/>
  <c r="G96" i="1"/>
  <c r="G94" i="1"/>
  <c r="G91" i="1"/>
  <c r="G86" i="1"/>
  <c r="I81" i="1"/>
  <c r="I80" i="1" s="1"/>
  <c r="I79" i="1" s="1"/>
  <c r="H81" i="1"/>
  <c r="H80" i="1" s="1"/>
  <c r="H79" i="1" s="1"/>
  <c r="G81" i="1"/>
  <c r="G80" i="1" s="1"/>
  <c r="G79" i="1" s="1"/>
  <c r="I73" i="1"/>
  <c r="I72" i="1" s="1"/>
  <c r="H73" i="1"/>
  <c r="H72" i="1" s="1"/>
  <c r="G73" i="1"/>
  <c r="G72" i="1" s="1"/>
  <c r="I70" i="1"/>
  <c r="H70" i="1"/>
  <c r="I68" i="1"/>
  <c r="H68" i="1"/>
  <c r="I63" i="1"/>
  <c r="H63" i="1"/>
  <c r="I61" i="1"/>
  <c r="H61" i="1"/>
  <c r="I60" i="1"/>
  <c r="G70" i="1"/>
  <c r="G68" i="1"/>
  <c r="G63" i="1"/>
  <c r="G61" i="1"/>
  <c r="I58" i="1"/>
  <c r="H58" i="1"/>
  <c r="I56" i="1"/>
  <c r="H56" i="1"/>
  <c r="I54" i="1"/>
  <c r="H54" i="1"/>
  <c r="I52" i="1"/>
  <c r="H52" i="1"/>
  <c r="I50" i="1"/>
  <c r="H50" i="1"/>
  <c r="G50" i="1"/>
  <c r="I45" i="1"/>
  <c r="H45" i="1"/>
  <c r="G58" i="1"/>
  <c r="G56" i="1"/>
  <c r="G54" i="1"/>
  <c r="G52" i="1"/>
  <c r="G45" i="1"/>
  <c r="I41" i="1"/>
  <c r="H41" i="1"/>
  <c r="I39" i="1"/>
  <c r="H39" i="1"/>
  <c r="I37" i="1"/>
  <c r="H37" i="1"/>
  <c r="I35" i="1"/>
  <c r="H35" i="1"/>
  <c r="I33" i="1"/>
  <c r="H33" i="1"/>
  <c r="I31" i="1"/>
  <c r="H31" i="1"/>
  <c r="I29" i="1"/>
  <c r="I28" i="1" s="1"/>
  <c r="H29" i="1"/>
  <c r="G41" i="1"/>
  <c r="G39" i="1"/>
  <c r="G37" i="1"/>
  <c r="G35" i="1"/>
  <c r="G33" i="1"/>
  <c r="G31" i="1"/>
  <c r="G29" i="1"/>
  <c r="I25" i="1"/>
  <c r="H25" i="1"/>
  <c r="I23" i="1"/>
  <c r="H23" i="1"/>
  <c r="I20" i="1"/>
  <c r="H20" i="1"/>
  <c r="I18" i="1"/>
  <c r="H18" i="1"/>
  <c r="H17" i="1" s="1"/>
  <c r="H16" i="1" s="1"/>
  <c r="G25" i="1"/>
  <c r="G23" i="1"/>
  <c r="G20" i="1"/>
  <c r="G18" i="1"/>
  <c r="H247" i="1" l="1"/>
  <c r="I264" i="1"/>
  <c r="I17" i="1"/>
  <c r="I16" i="1" s="1"/>
  <c r="G28" i="1"/>
  <c r="H311" i="1"/>
  <c r="H310" i="1" s="1"/>
  <c r="H386" i="1"/>
  <c r="H28" i="1"/>
  <c r="G17" i="1"/>
  <c r="H370" i="1"/>
  <c r="I386" i="1"/>
  <c r="G235" i="1"/>
  <c r="H60" i="1"/>
  <c r="H84" i="1"/>
  <c r="H83" i="1" s="1"/>
  <c r="G16" i="1"/>
  <c r="H189" i="1"/>
  <c r="H426" i="1"/>
  <c r="H283" i="1"/>
  <c r="H216" i="1" s="1"/>
  <c r="H184" i="1"/>
  <c r="I189" i="1"/>
  <c r="I184" i="1" s="1"/>
  <c r="I283" i="1"/>
  <c r="I84" i="1"/>
  <c r="I83" i="1" s="1"/>
  <c r="I370" i="1"/>
  <c r="G441" i="1"/>
  <c r="I426" i="1"/>
  <c r="G430" i="1"/>
  <c r="G387" i="1"/>
  <c r="G386" i="1" s="1"/>
  <c r="G378" i="1"/>
  <c r="G371" i="1"/>
  <c r="G357" i="1"/>
  <c r="I311" i="1"/>
  <c r="G323" i="1"/>
  <c r="G315" i="1"/>
  <c r="G294" i="1"/>
  <c r="G283" i="1"/>
  <c r="G275" i="1"/>
  <c r="G265" i="1"/>
  <c r="G242" i="1"/>
  <c r="G228" i="1"/>
  <c r="G227" i="1" s="1"/>
  <c r="G218" i="1"/>
  <c r="G217" i="1" s="1"/>
  <c r="G204" i="1"/>
  <c r="G190" i="1"/>
  <c r="G170" i="1"/>
  <c r="G106" i="1"/>
  <c r="G85" i="1"/>
  <c r="I27" i="1"/>
  <c r="G60" i="1"/>
  <c r="I15" i="1" l="1"/>
  <c r="G264" i="1"/>
  <c r="H27" i="1"/>
  <c r="H15" i="1" s="1"/>
  <c r="H459" i="1" s="1"/>
  <c r="I310" i="1"/>
  <c r="I216" i="1"/>
  <c r="G426" i="1"/>
  <c r="G370" i="1"/>
  <c r="G311" i="1"/>
  <c r="G234" i="1"/>
  <c r="G216" i="1" s="1"/>
  <c r="G189" i="1"/>
  <c r="G184" i="1" s="1"/>
  <c r="G84" i="1"/>
  <c r="G83" i="1" s="1"/>
  <c r="G27" i="1"/>
  <c r="G15" i="1" s="1"/>
  <c r="I459" i="1" l="1"/>
  <c r="G310" i="1"/>
  <c r="G459" i="1" s="1"/>
</calcChain>
</file>

<file path=xl/sharedStrings.xml><?xml version="1.0" encoding="utf-8"?>
<sst xmlns="http://schemas.openxmlformats.org/spreadsheetml/2006/main" count="2688" uniqueCount="328">
  <si>
    <t>целевой статьи</t>
  </si>
  <si>
    <t>Наименование показателя</t>
  </si>
  <si>
    <t>Код по бюджетной классификации</t>
  </si>
  <si>
    <t>вида рас- ходов</t>
  </si>
  <si>
    <t>под- раз- дела</t>
  </si>
  <si>
    <t>раз- дела</t>
  </si>
  <si>
    <t>2</t>
  </si>
  <si>
    <t>Сумма (руб.)</t>
  </si>
  <si>
    <t xml:space="preserve">главного распоря- дителя бюджетных средств </t>
  </si>
  <si>
    <t xml:space="preserve">на  2015  год  </t>
  </si>
  <si>
    <t xml:space="preserve">на  2016  год </t>
  </si>
  <si>
    <t xml:space="preserve">на  2017  год </t>
  </si>
  <si>
    <t>Муниципальное казённое учреждение "Управление жилищно-коммунального хозяйства" г.Искитима Новосибирской области</t>
  </si>
  <si>
    <t>005</t>
  </si>
  <si>
    <t/>
  </si>
  <si>
    <t>НАЦИОНАЛЬНАЯ ЭКОНОМИКА</t>
  </si>
  <si>
    <t>04</t>
  </si>
  <si>
    <t>00</t>
  </si>
  <si>
    <t>Дорожное хозяйство (дорожные фонды)</t>
  </si>
  <si>
    <t>09</t>
  </si>
  <si>
    <t>Реализация мероприятий государственной программы Новосибирской области «Развитие системы социальной поддержки населения и улучшение социального положения семей с детьми в Новосибирской области на 2014-2019 годы»</t>
  </si>
  <si>
    <t>0407042</t>
  </si>
  <si>
    <t>Прочая закупка товаров, работ и услуг для обеспечения государственных (муниципальных) нужд</t>
  </si>
  <si>
    <t>244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</si>
  <si>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в 2012-2015 годах"</t>
  </si>
  <si>
    <t>2300409</t>
  </si>
  <si>
    <t>Иные мероприятия в сфере развития дорожного хозяйства города Искитима</t>
  </si>
  <si>
    <t>2300410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</si>
  <si>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</si>
  <si>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</si>
  <si>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Софинансирование мероприятий государственной программы Новосибирской области "Развитие системы социальной поддержки населения и улучшения социального положения семей с детьми в Новосибирской области на 2014-2019 годы"</t>
  </si>
  <si>
    <t>2900404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</si>
  <si>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</si>
  <si>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6107076</t>
  </si>
  <si>
    <t>ЖИЛИЩНО-КОММУНАЛЬНОЕ ХОЗЯЙСТВО</t>
  </si>
  <si>
    <t>05</t>
  </si>
  <si>
    <t>Жилищное хозяйство</t>
  </si>
  <si>
    <t>01</t>
  </si>
  <si>
    <t>Реализация мероприятий подпрограммы "Безопасность жилищно-коммунального хозяйства"  в рамках государственной программы Новосибирской области "Жилищно-коммунальное хозяйства Новосибирской области в 2015-2020 годах"</t>
  </si>
  <si>
    <t>0917043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</si>
  <si>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</si>
  <si>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</si>
  <si>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Софинансирование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в Новосибирской области в 2015-2020 годах" (За исключением софинансирования  капитальных вложений)</t>
  </si>
  <si>
    <t>0917044</t>
  </si>
  <si>
    <t>0917045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</si>
  <si>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</si>
  <si>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</si>
  <si>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Реализация мероприятий муниципальной программы "Энергосбережение в жилищно-коммунальном комплексе города Искитима"</t>
  </si>
  <si>
    <t>1400414</t>
  </si>
  <si>
    <t>Реализация мероприятий муниципальной программы "Комплексная замена лифтов на 2012-2015 годы"</t>
  </si>
  <si>
    <t>2400412</t>
  </si>
  <si>
    <t>Реализация мероприятий государственной программы Новосибирской области "Энергосбережение и повышение энергетической эффективности Новосибирской области на 2015-2020 годы"</t>
  </si>
  <si>
    <t>3207072</t>
  </si>
  <si>
    <t>Реализация мероприятий муниципальной программы "Защита населения и территории города Искитима от пожаров на 2014-2016 годы"</t>
  </si>
  <si>
    <t>4500417</t>
  </si>
  <si>
    <t>Иные мероприятия в сфере жилищного хозяйства</t>
  </si>
  <si>
    <t>9900415</t>
  </si>
  <si>
    <t>Коммунальное хозяйство</t>
  </si>
  <si>
    <t>02</t>
  </si>
  <si>
    <t>Реализация мероприятий подпрограммы "Чистая вода" в рамках государственной программы Новосибирской области "Жилищно-коммунальное хозяйства Новосибирской области в 2015-2020 годах"</t>
  </si>
  <si>
    <t>0947064</t>
  </si>
  <si>
    <t>Мероприятия в сфере газификации территории города Искитима</t>
  </si>
  <si>
    <t>2200406</t>
  </si>
  <si>
    <t>Софинансирование мероприятий подпрограммы "Чистая вода" в рамках государственной программы Новосибирской области "Жилищно-коммунальное хозяйство Новосибирской области в 2015-2020 годах"</t>
  </si>
  <si>
    <t>4400416</t>
  </si>
  <si>
    <t>Иные мероприятия в сфере коммунального хозяйства</t>
  </si>
  <si>
    <t>9900416</t>
  </si>
  <si>
    <t>Обеспечение мероприятий по модернизации систем коммунальной инфраструктуры за счёт средств, поступивших от государственной корпорации – Фонда содействия реформированию жилищно-коммунального хозяйства</t>
  </si>
  <si>
    <t>9909505</t>
  </si>
  <si>
    <t>Софинансирование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</t>
  </si>
  <si>
    <t>9909506</t>
  </si>
  <si>
    <t>Благоустройство</t>
  </si>
  <si>
    <t>03</t>
  </si>
  <si>
    <t>Реализация мероприятий подпрограммы"Благоустройство территорий населенных пунктов" в рамках государственной программы Новосибирской области "Жилищно-коммунальное хозяйства Новосибирской области в 2015-2020 годах"</t>
  </si>
  <si>
    <t>0927041</t>
  </si>
  <si>
    <t>Субсидии бюджетным учреждениям на иные цели</t>
  </si>
  <si>
    <t>612</t>
  </si>
  <si>
    <t>9900417</t>
  </si>
  <si>
    <t>Уплата налога на имущество организаций и земельного налога</t>
  </si>
  <si>
    <t>851</t>
  </si>
  <si>
    <t>Мероприятия по наказам избирателей</t>
  </si>
  <si>
    <t>9900418</t>
  </si>
  <si>
    <t>Софинансирование мероприятий подпрограммы "Благоустройство территорий населенных пунктов" в рамках государственной прграммы "Жилищно-коммунальное хозяйство Новосибирской области в 2015-2020 годах"</t>
  </si>
  <si>
    <t>9900564</t>
  </si>
  <si>
    <t>Другие вопросы в области жилищно-коммунального хозяйства</t>
  </si>
  <si>
    <t>Расходы на обеспечение деятельности муниципальных казенных учреждений</t>
  </si>
  <si>
    <t>9900059</t>
  </si>
  <si>
    <t>Фонд оплаты труда казенных учреждений и взносы по обязательному социальному страхованию</t>
  </si>
  <si>
    <t>111</t>
  </si>
  <si>
    <t>Закупка товаров, работ, услуг в сфере информационно-коммуникационных технологий</t>
  </si>
  <si>
    <t>242</t>
  </si>
  <si>
    <t>Уплата прочих налогов, сборов и иных платежей</t>
  </si>
  <si>
    <t>852</t>
  </si>
  <si>
    <t>ОХРАНА ОКРУЖАЮЩЕЙ СРЕДЫ</t>
  </si>
  <si>
    <t>06</t>
  </si>
  <si>
    <t>Другие вопросы в области охраны окружающей среды</t>
  </si>
  <si>
    <t>Реализация мероприятий муниципальной программы "Охрана окружающей среды г.Искитима на 2011-2015 годы"</t>
  </si>
  <si>
    <t>0808323</t>
  </si>
  <si>
    <t>муниципальное казенное учреждение города Искитима Новосибирской области "Центр бухгалтерского, материально-технического и информационно-методического обеспечения образовательных организаций"</t>
  </si>
  <si>
    <t>007</t>
  </si>
  <si>
    <t>ОБРАЗОВАНИЕ</t>
  </si>
  <si>
    <t>07</t>
  </si>
  <si>
    <t>Дошкольное образование</t>
  </si>
  <si>
    <t>0717011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</si>
  <si>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</si>
  <si>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</si>
  <si>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</si>
  <si>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</si>
  <si>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0717038</t>
  </si>
  <si>
    <t>0717049</t>
  </si>
  <si>
    <t>Софинансирование мероприятий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 й области на 2015-2020 годы" в части капитальных вложений</t>
  </si>
  <si>
    <t>2800420</t>
  </si>
  <si>
    <t>Софинансирование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 ования, создание условий для социализации детей и учащейся молодежи в Новосибирской области на 2015-2020 годы"</t>
  </si>
  <si>
    <t>2800450</t>
  </si>
  <si>
    <t>Обеспечение деятельности дошкольных учреждений</t>
  </si>
  <si>
    <t>9907009</t>
  </si>
  <si>
    <t>Общее образование</t>
  </si>
  <si>
    <t>0717012</t>
  </si>
  <si>
    <t>Социальная поддержка отдельных категорий детей, обучающихся в общеобразовательных организациях</t>
  </si>
  <si>
    <t>0717013</t>
  </si>
  <si>
    <t>0717014</t>
  </si>
  <si>
    <t>Иные выплаты персоналу казенных учреждений, за исключением фонда оплаты труда</t>
  </si>
  <si>
    <t>112</t>
  </si>
  <si>
    <t>Закупка товаров, работ, услуг в целях капитального ремонта государственного (муниципального) имущества</t>
  </si>
  <si>
    <t>243</t>
  </si>
  <si>
    <t>Реализация мероприятий по замене окон в муниципальных образовательных учреждениях на территории Новосибирской области подпрограммы "Развитие дошкольного, общего и дополнительного образования детей" в рамках госпрограмы НСО "Развитие образован             ия, создание условий для социализации детей и учащейся молодежи в Новосибирской области"</t>
  </si>
  <si>
    <t>0717052</t>
  </si>
  <si>
    <t>Софинансирование мероприятий государственной программы Новосибирской области "Совершенствование организации школьного питания в Новосибирской области на 2012-2016 годы"</t>
  </si>
  <si>
    <t>2700418</t>
  </si>
  <si>
    <t>Мероприятия, связанные с деятельностью учреждений</t>
  </si>
  <si>
    <t>9904318</t>
  </si>
  <si>
    <t>Реализация мероприятий по организации досуга детей в каникулярное время</t>
  </si>
  <si>
    <t>9904328</t>
  </si>
  <si>
    <t>Обеспечение деятельности начальных, неполных средних и средних школ</t>
  </si>
  <si>
    <t>9907010</t>
  </si>
  <si>
    <t>Обеспечение деятельности учреждений по внешкольной работе с детьми</t>
  </si>
  <si>
    <t>9907023</t>
  </si>
  <si>
    <t>Софинансирование мероприятий по замене окон в муниципальных образовательных учреждениях</t>
  </si>
  <si>
    <t>9907053</t>
  </si>
  <si>
    <t>Реализация мероприятий по совершенствованию организации школьного питания в Новосибирской области</t>
  </si>
  <si>
    <t>9907077</t>
  </si>
  <si>
    <t>Молодежная политика и оздоровление детей</t>
  </si>
  <si>
    <t>Реализация мероприятий по обеспечению сбалансированности местных бюджетов в рамках государственной программы НСО "Управление государственными финансами в НСО на 2014 - 2019 годы"</t>
  </si>
  <si>
    <t>0307051</t>
  </si>
  <si>
    <t>Оздоровление детей в рамках государственной программы Новосибирской области «Развитие системы социальной поддержки населения и улучшение социального положения семей с детьми в Новосибирской области на 2014-2019 годы»</t>
  </si>
  <si>
    <t>0407035</t>
  </si>
  <si>
    <t>Реализация мероприятий муниципальной программы " Меры социальной поддержки граждан города Искитима на 2013-2017 годы"</t>
  </si>
  <si>
    <t>2107067</t>
  </si>
  <si>
    <t>Другие вопросы в области образования</t>
  </si>
  <si>
    <t>Иные межбюджетные трансферты местным бюджетам 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   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</si>
  <si>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0717026</t>
  </si>
  <si>
    <t>Софинансирование мероприятий по допризывной подготовке граждан Российской Федерации  в Новосибирской области подпрограммы "Развитие дошкольного, общего и дополнительного образования детей в рамках государственной программы Новосибирской области "Развитие  образования, создание условий для социализации детей и учащейся молодежи в Новосибирской области на 2015-2020 годы"</t>
  </si>
  <si>
    <t>3000422</t>
  </si>
  <si>
    <t>Муниципальное казенное учреждение Управление культуры города Искитима Новосибирской области</t>
  </si>
  <si>
    <t>008</t>
  </si>
  <si>
    <t>КУЛЬТУРА, КИНЕМАТОГРАФИЯ</t>
  </si>
  <si>
    <t>08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</si>
  <si>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</si>
  <si>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</si>
  <si>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1105144</t>
  </si>
  <si>
    <t>Обеспечение деятельности учреждений культуры</t>
  </si>
  <si>
    <t>9904408</t>
  </si>
  <si>
    <t>Обеспечение деятельности музея</t>
  </si>
  <si>
    <t>9904418</t>
  </si>
  <si>
    <t>Обеспечение деятельности библиотек</t>
  </si>
  <si>
    <t>9904428</t>
  </si>
  <si>
    <t>Софинансирование государственной программы Новосибирской области "Культура Новосибирской области на 2015-2020 годы"</t>
  </si>
  <si>
    <t>9908144</t>
  </si>
  <si>
    <t>Другие вопросы в области культуры, кинематографии</t>
  </si>
  <si>
    <t>Управление финансов и налоговой политики администрации города Искитима Новосибирской области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</si>
  <si>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</si>
  <si>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</si>
  <si>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выплаты по оплате труда работников органов местного самоуправления</t>
  </si>
  <si>
    <t>9900011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</si>
  <si>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</si>
  <si>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</si>
  <si>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</si>
  <si>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</si>
  <si>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</t>
  </si>
  <si>
    <t>9900019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</si>
  <si>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</si>
  <si>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</si>
  <si>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учреждений гражданской защиты населения</t>
  </si>
  <si>
    <t>9900302</t>
  </si>
  <si>
    <t>Связь и информатика</t>
  </si>
  <si>
    <t>10</t>
  </si>
  <si>
    <t>1827037</t>
  </si>
  <si>
    <t>Софинансирование мероприятий подпрограммы "Создание системы обеспечения вызова экстренных оперативных служб на территории Новосибирской области по единому номеру "112" государственной программы Новосибирской области "Развитие инфраструктуры информационно го общества в Новосибирской области на 2015-2020 годы"</t>
  </si>
  <si>
    <t>4600417</t>
  </si>
  <si>
    <t>Обеспечение деятельности учреждений социального обслуживания населения</t>
  </si>
  <si>
    <t>9907020</t>
  </si>
  <si>
    <t>Софинансирование мероприятий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 й области на 2015-2020 годы за исключением капитальных вложений</t>
  </si>
  <si>
    <t>2800419</t>
  </si>
  <si>
    <t>Обеспечение деятельности учреждений по проведению организационно-воспитательной работы с молодежью</t>
  </si>
  <si>
    <t>9904317</t>
  </si>
  <si>
    <t>Обеспечение деятельности учреждений по проведению оздоровительной кампании детей</t>
  </si>
  <si>
    <t>9904327</t>
  </si>
  <si>
    <t>СОЦИАЛЬНАЯ ПОЛИТИКА</t>
  </si>
  <si>
    <t>Пенсионное обеспечение</t>
  </si>
  <si>
    <t>Социальные доплаты к пенсиям муниципальных служащих</t>
  </si>
  <si>
    <t>9900204</t>
  </si>
  <si>
    <t>Пособия, компенсации, меры социальной поддержки по публичным нормативным обязательствам</t>
  </si>
  <si>
    <t>313</t>
  </si>
  <si>
    <t>Социальное обслуживание населения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</si>
  <si>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</si>
  <si>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0407018</t>
  </si>
  <si>
    <t>Другие вопросы в области социальной политики</t>
  </si>
  <si>
    <t>ФИЗИЧЕСКАЯ КУЛЬТУРА И СПОРТ</t>
  </si>
  <si>
    <t>11</t>
  </si>
  <si>
    <t>Массовый спорт</t>
  </si>
  <si>
    <t>Обеспечение деятельности учреждений физической культуры и спорта</t>
  </si>
  <si>
    <t>9904871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</si>
  <si>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</si>
  <si>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</si>
  <si>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</si>
  <si>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</si>
  <si>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9906231</t>
  </si>
  <si>
    <t>Обслуживание муниципального долга</t>
  </si>
  <si>
    <t>730</t>
  </si>
  <si>
    <t>99</t>
  </si>
  <si>
    <t>Условно утвержденные расходы</t>
  </si>
  <si>
    <t>9909999</t>
  </si>
  <si>
    <t>999</t>
  </si>
  <si>
    <t>администрация города Искитима Новосибирской области</t>
  </si>
  <si>
    <t>720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</si>
  <si>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</si>
  <si>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</si>
  <si>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9900111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</si>
  <si>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</si>
  <si>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</si>
  <si>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9900211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</si>
  <si>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</si>
  <si>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Образование и организация деятельности комиссий по делам несовершеннолетних и защите их прав</t>
  </si>
  <si>
    <t>0407015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</si>
  <si>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</si>
  <si>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0407028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</si>
  <si>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</si>
  <si>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0507019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</si>
  <si>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</si>
  <si>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9907021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</si>
  <si>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</si>
  <si>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</si>
  <si>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9905120</t>
  </si>
  <si>
    <t>Резервные фонды</t>
  </si>
  <si>
    <t>Резервный фонд администрации города</t>
  </si>
  <si>
    <t>9902055</t>
  </si>
  <si>
    <t>Резервные средства</t>
  </si>
  <si>
    <t>870</t>
  </si>
  <si>
    <t>Другие общегосударственные вопросы</t>
  </si>
  <si>
    <t>Транспорт</t>
  </si>
  <si>
    <t>Мероприятия по обеспечению доступности услуг общественного пассажирского автотранспорта на территории города</t>
  </si>
  <si>
    <t>9908483</t>
  </si>
  <si>
    <t>Другие вопросы в области национальной экономики</t>
  </si>
  <si>
    <t>12</t>
  </si>
  <si>
    <t>Реализация мероприятий муниципальной программы "Развитие малого и среднего предпринимательства в городе Искитиме на 2014-2017 годы"</t>
  </si>
  <si>
    <t>1100408</t>
  </si>
  <si>
    <t>Реализация мероприятий государственной программы Новосибирской области «Развитие субъектов малого и среднего предпринимательства в Новосибирской области на 2012-2017 годы</t>
  </si>
  <si>
    <t>1607069</t>
  </si>
  <si>
    <t>Софинансирование мероприятий по переселению граждан из аварийного жилищного фонда</t>
  </si>
  <si>
    <t>0100339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</si>
  <si>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</si>
  <si>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</si>
  <si>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Предоставление жилых помещений  детям-сиротам и детям, оставшимся без попечения родителей, лицам из их числа по договорам найма специализированных жилых помещений</t>
  </si>
  <si>
    <t>0405082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</si>
  <si>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</si>
  <si>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0407016</t>
  </si>
  <si>
    <t>Обеспечение мероприятий по капитальному ремонту многоквартирных домов за счёт средств бюджетов</t>
  </si>
  <si>
    <t>0909601</t>
  </si>
  <si>
    <t>Софинансирование программ муниципальных образований  по переселению граждан из аварийного жилищного фонда</t>
  </si>
  <si>
    <t>0910338</t>
  </si>
  <si>
    <t>Софинансирование мероприятий подпрограммы Государственная поддержа муниципальных образований в Новосибирской области в обеспечении жилыми помещениями многодетных семей" в рамках государственной пргограммы Новосибирской области "Стимулирование развития жи лищного строительства в Новосибирской области на 2015-2020 годы"</t>
  </si>
  <si>
    <t>2500413</t>
  </si>
  <si>
    <t>4147062</t>
  </si>
  <si>
    <t>4157063</t>
  </si>
  <si>
    <t>Софинансирование мероприятий подпрограммы "Строительство (приобретение на первичном рынке) служебного жилья для отдельных категорий граждан в рамках программы "Стимулирование развития жилищного строительства в Новосибирской области на 2015-2020 годы</t>
  </si>
  <si>
    <t>9900570</t>
  </si>
  <si>
    <t>Софинансирование мероприятий по переселению из аварийного жилищного фонда</t>
  </si>
  <si>
    <t>9900580</t>
  </si>
  <si>
    <t>Обеспечение мероприятий по переселению граждан из аварийного жилищного фонда за счёт средств, поступивших от государственной корпорации – Фонда содействия реформированию жилищно-коммунального хозяйства</t>
  </si>
  <si>
    <t>9909502</t>
  </si>
  <si>
    <t>Обеспечение мероприятий по переселению граждан из аварийного жилищного фонда за счёт средств бюджетов</t>
  </si>
  <si>
    <t>9909602</t>
  </si>
  <si>
    <t>Реализация мероприятий муниципальной программы "Развитие молодежной политики на территории г.Искитима на 2014-2015 годы"</t>
  </si>
  <si>
    <t>1004319</t>
  </si>
  <si>
    <t>Премии и гранты</t>
  </si>
  <si>
    <t>350</t>
  </si>
  <si>
    <t>Иные выплаты населению</t>
  </si>
  <si>
    <t>360</t>
  </si>
  <si>
    <t>Социальное обеспечение населения</t>
  </si>
  <si>
    <t>Реализация мероприятий муниципальной программы "Обеспечение жильем молодых семей в городе Искитиме Новосибирской области на 2012-2015 годы"</t>
  </si>
  <si>
    <t>1500421</t>
  </si>
  <si>
    <t>Субсидии гражданам на приобретение жилья</t>
  </si>
  <si>
    <t>322</t>
  </si>
  <si>
    <t>3907027</t>
  </si>
  <si>
    <t>9905134</t>
  </si>
  <si>
    <t>Охрана семьи и детства</t>
  </si>
  <si>
    <t>Пособия, компенсации и иные социальные выплаты гражданам, кроме публичных нормативных обязательств</t>
  </si>
  <si>
    <t>321</t>
  </si>
  <si>
    <t>Приобретение товаров, работ, услуг в пользу граждан в целях их социального обеспечения</t>
  </si>
  <si>
    <t>323</t>
  </si>
  <si>
    <t>Поддержка садоводческих товариществ</t>
  </si>
  <si>
    <t>9907068</t>
  </si>
  <si>
    <t>Иные мероприятия в сфере социальной политики</t>
  </si>
  <si>
    <t>9907069</t>
  </si>
  <si>
    <t>Поощрение граждан за деятельность, направленную на обеспечение благополучия города Искитима, вклад в его экономическое, социальное и культурное развитие</t>
  </si>
  <si>
    <t>9907070</t>
  </si>
  <si>
    <t>ИТОГО РАСХОДОВ</t>
  </si>
  <si>
    <t>к решению Совета депутатов</t>
  </si>
  <si>
    <t>и плановый период 2016 и 2017 годов"</t>
  </si>
  <si>
    <t>Ведомственная структура расходов бюджета на 2015 год и плановый период 2016 и 2017 годов</t>
  </si>
  <si>
    <t>Реализация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</si>
  <si>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Реализация мероприятий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</si>
  <si>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Реализация мероприятий подпрограммы "Создание системы обеспечения вызова экстренных оперативных служб на территории Новосибирской области по единому номеру «112»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</si>
  <si>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УСЛОВНО УТВЕРЖДЕННЫЕ РАСХОДЫ</t>
  </si>
  <si>
    <t>Реализация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в рамках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</si>
  <si>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Реализация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в рамках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</si>
  <si>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 xml:space="preserve">Реализация мероприятий муниципальной программы " Меры социальной поддержки граждан города Искитима на 2013-2017 годы"                                                                                                                                         </t>
  </si>
  <si>
    <t>Софинансирование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в Новосибирской области в 2015-2020 годах" (Софинансирование капитальных вложений)</t>
  </si>
  <si>
    <t>Приложение 8</t>
  </si>
  <si>
    <t>"О бюджете города Искитима</t>
  </si>
  <si>
    <t xml:space="preserve">Новосибирской области на 2015 год 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</si>
  <si>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</si>
  <si>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</t>
  </si>
  <si>
    <t>Реализация основных общеобразовательных программ дошкольного образования в муниципальных образовательных организациях</t>
  </si>
  <si>
    <t>Реализация основных общеобразовательных программ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</si>
  <si>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 чающихся с ограниченными возможностями здоровья</t>
  </si>
  <si>
    <t>Софинансирование мероприятий по обеспечению сбалансированности местных бюджетов в рамках государственной программы НСО "Управление государственными финансами в НСО на 2014 - 2019 годы"</t>
  </si>
  <si>
    <t>от 24.12.2014 №372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</si>
</sst>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/>
    <xf numFmtId="4" fontId="1" fillId="0" borderId="0" xfId="0" applyNumberFormat="1" applyFont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wrapText="1"/>
    </xf>
    <xf numFmtId="49" fontId="6" fillId="0" borderId="17" xfId="0" applyNumberFormat="1" applyFont="1" applyBorder="1" applyAlignment="1">
      <alignment wrapText="1"/>
    </xf>
    <xf numFmtId="49" fontId="6" fillId="0" borderId="18" xfId="0" applyNumberFormat="1" applyFont="1" applyBorder="1"/>
    <xf numFmtId="4" fontId="6" fillId="0" borderId="18" xfId="0" applyNumberFormat="1" applyFont="1" applyBorder="1"/>
    <xf numFmtId="4" fontId="6" fillId="0" borderId="19" xfId="0" applyNumberFormat="1" applyFont="1" applyBorder="1"/>
    <xf numFmtId="0" fontId="9" fillId="0" borderId="20" xfId="0" applyFont="1" applyBorder="1" applyAlignment="1">
      <alignment wrapText="1"/>
    </xf>
    <xf numFmtId="49" fontId="9" fillId="0" borderId="21" xfId="0" applyNumberFormat="1" applyFont="1" applyBorder="1" applyAlignment="1">
      <alignment wrapText="1"/>
    </xf>
    <xf numFmtId="49" fontId="9" fillId="0" borderId="22" xfId="0" applyNumberFormat="1" applyFont="1" applyBorder="1"/>
    <xf numFmtId="4" fontId="9" fillId="0" borderId="22" xfId="0" applyNumberFormat="1" applyFont="1" applyBorder="1"/>
    <xf numFmtId="4" fontId="9" fillId="0" borderId="23" xfId="0" applyNumberFormat="1" applyFont="1" applyBorder="1"/>
    <xf numFmtId="0" fontId="9" fillId="0" borderId="12" xfId="0" applyFont="1" applyBorder="1" applyAlignment="1">
      <alignment wrapText="1"/>
    </xf>
    <xf numFmtId="49" fontId="9" fillId="0" borderId="13" xfId="0" applyNumberFormat="1" applyFont="1" applyBorder="1" applyAlignment="1">
      <alignment wrapText="1"/>
    </xf>
    <xf numFmtId="49" fontId="9" fillId="0" borderId="14" xfId="0" applyNumberFormat="1" applyFont="1" applyBorder="1"/>
    <xf numFmtId="4" fontId="9" fillId="0" borderId="14" xfId="0" applyNumberFormat="1" applyFont="1" applyBorder="1"/>
    <xf numFmtId="4" fontId="9" fillId="0" borderId="15" xfId="0" applyNumberFormat="1" applyFont="1" applyBorder="1"/>
    <xf numFmtId="0" fontId="9" fillId="0" borderId="16" xfId="0" applyFont="1" applyBorder="1" applyAlignment="1">
      <alignment wrapText="1"/>
    </xf>
    <xf numFmtId="49" fontId="9" fillId="0" borderId="17" xfId="0" applyNumberFormat="1" applyFont="1" applyBorder="1" applyAlignment="1">
      <alignment wrapText="1"/>
    </xf>
    <xf numFmtId="49" fontId="9" fillId="0" borderId="18" xfId="0" applyNumberFormat="1" applyFont="1" applyBorder="1"/>
    <xf numFmtId="4" fontId="9" fillId="0" borderId="18" xfId="0" applyNumberFormat="1" applyFont="1" applyBorder="1"/>
    <xf numFmtId="4" fontId="9" fillId="0" borderId="19" xfId="0" applyNumberFormat="1" applyFont="1" applyBorder="1"/>
    <xf numFmtId="0" fontId="1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0"/>
  <sheetViews>
    <sheetView tabSelected="1" view="pageBreakPreview" zoomScaleNormal="100" zoomScaleSheetLayoutView="100" workbookViewId="0">
      <selection activeCell="A6" sqref="A6"/>
    </sheetView>
  </sheetViews>
  <sheetFormatPr defaultColWidth="8.85546875" defaultRowHeight="12.75" x14ac:dyDescent="0.2"/>
  <cols>
    <col min="1" max="1" width="57.85546875" style="1" customWidth="1"/>
    <col min="2" max="2" width="10.28515625" style="1" customWidth="1"/>
    <col min="3" max="3" width="5" style="1" customWidth="1"/>
    <col min="4" max="4" width="5.7109375" style="1" customWidth="1"/>
    <col min="5" max="5" width="7.5703125" style="1" customWidth="1"/>
    <col min="6" max="6" width="7.7109375" style="1" customWidth="1"/>
    <col min="7" max="7" width="18.85546875" style="1" customWidth="1"/>
    <col min="8" max="8" width="17" style="1" customWidth="1"/>
    <col min="9" max="9" width="18.140625" style="1" customWidth="1"/>
    <col min="10" max="16384" width="8.85546875" style="1"/>
  </cols>
  <sheetData>
    <row r="1" spans="1:9" ht="15.75" customHeight="1" x14ac:dyDescent="0.25">
      <c r="F1" s="48" t="s">
        <v>318</v>
      </c>
      <c r="G1" s="48"/>
      <c r="H1" s="48"/>
      <c r="I1" s="49"/>
    </row>
    <row r="2" spans="1:9" ht="15.75" customHeight="1" x14ac:dyDescent="0.25">
      <c r="D2" s="50" t="s">
        <v>307</v>
      </c>
      <c r="E2" s="49"/>
      <c r="F2" s="49"/>
      <c r="G2" s="49"/>
      <c r="H2" s="49"/>
      <c r="I2" s="49"/>
    </row>
    <row r="3" spans="1:9" ht="15" customHeight="1" x14ac:dyDescent="0.25">
      <c r="F3" s="50" t="s">
        <v>327</v>
      </c>
      <c r="G3" s="50"/>
      <c r="H3" s="50"/>
      <c r="I3" s="49"/>
    </row>
    <row r="4" spans="1:9" ht="15.75" x14ac:dyDescent="0.25">
      <c r="F4" s="51" t="s">
        <v>319</v>
      </c>
      <c r="G4" s="52"/>
      <c r="H4" s="52"/>
      <c r="I4" s="49"/>
    </row>
    <row r="5" spans="1:9" ht="15.75" x14ac:dyDescent="0.25">
      <c r="F5" s="51" t="s">
        <v>320</v>
      </c>
      <c r="G5" s="52"/>
      <c r="H5" s="52"/>
      <c r="I5" s="49"/>
    </row>
    <row r="6" spans="1:9" ht="15.75" x14ac:dyDescent="0.25">
      <c r="F6" s="50" t="s">
        <v>308</v>
      </c>
      <c r="G6" s="50"/>
      <c r="H6" s="50"/>
      <c r="I6" s="49"/>
    </row>
    <row r="7" spans="1:9" ht="16.149999999999999" customHeight="1" x14ac:dyDescent="0.25">
      <c r="A7" s="42"/>
      <c r="B7" s="42"/>
      <c r="C7" s="42"/>
      <c r="D7" s="42"/>
      <c r="E7" s="42"/>
      <c r="F7" s="42"/>
      <c r="G7" s="42"/>
      <c r="H7" s="42"/>
      <c r="I7" s="42"/>
    </row>
    <row r="8" spans="1:9" hidden="1" x14ac:dyDescent="0.2"/>
    <row r="9" spans="1:9" ht="24" customHeight="1" x14ac:dyDescent="0.3">
      <c r="A9" s="43" t="s">
        <v>309</v>
      </c>
      <c r="B9" s="43"/>
      <c r="C9" s="43"/>
      <c r="D9" s="43"/>
      <c r="E9" s="43"/>
      <c r="F9" s="43"/>
      <c r="G9" s="43"/>
      <c r="H9" s="43"/>
      <c r="I9" s="43"/>
    </row>
    <row r="10" spans="1:9" ht="16.899999999999999" customHeight="1" x14ac:dyDescent="0.3">
      <c r="A10" s="41"/>
      <c r="B10" s="41"/>
      <c r="C10" s="41"/>
      <c r="D10" s="41"/>
      <c r="E10" s="41"/>
      <c r="F10" s="41"/>
      <c r="G10" s="41"/>
      <c r="H10" s="41"/>
      <c r="I10" s="41"/>
    </row>
    <row r="11" spans="1:9" ht="19.5" thickBot="1" x14ac:dyDescent="0.35">
      <c r="A11" s="7"/>
      <c r="B11" s="7"/>
      <c r="C11" s="7"/>
      <c r="D11" s="7"/>
      <c r="E11" s="7"/>
      <c r="F11" s="7"/>
      <c r="G11" s="7"/>
      <c r="H11" s="7"/>
      <c r="I11" s="8"/>
    </row>
    <row r="12" spans="1:9" ht="19.5" customHeight="1" x14ac:dyDescent="0.2">
      <c r="A12" s="44" t="s">
        <v>1</v>
      </c>
      <c r="B12" s="38" t="s">
        <v>2</v>
      </c>
      <c r="C12" s="39"/>
      <c r="D12" s="39"/>
      <c r="E12" s="39"/>
      <c r="F12" s="40"/>
      <c r="G12" s="38" t="s">
        <v>7</v>
      </c>
      <c r="H12" s="46"/>
      <c r="I12" s="47"/>
    </row>
    <row r="13" spans="1:9" ht="95.45" customHeight="1" thickBot="1" x14ac:dyDescent="0.25">
      <c r="A13" s="45"/>
      <c r="B13" s="9" t="s">
        <v>8</v>
      </c>
      <c r="C13" s="10" t="s">
        <v>5</v>
      </c>
      <c r="D13" s="10" t="s">
        <v>4</v>
      </c>
      <c r="E13" s="10" t="s">
        <v>0</v>
      </c>
      <c r="F13" s="10" t="s">
        <v>3</v>
      </c>
      <c r="G13" s="10" t="s">
        <v>9</v>
      </c>
      <c r="H13" s="10" t="s">
        <v>10</v>
      </c>
      <c r="I13" s="11" t="s">
        <v>11</v>
      </c>
    </row>
    <row r="14" spans="1:9" s="2" customFormat="1" ht="13.9" customHeight="1" thickBot="1" x14ac:dyDescent="0.25">
      <c r="A14" s="12">
        <v>1</v>
      </c>
      <c r="B14" s="13" t="s">
        <v>6</v>
      </c>
      <c r="C14" s="14">
        <v>3</v>
      </c>
      <c r="D14" s="14">
        <v>4</v>
      </c>
      <c r="E14" s="14">
        <v>5</v>
      </c>
      <c r="F14" s="14">
        <v>6</v>
      </c>
      <c r="G14" s="15">
        <v>7</v>
      </c>
      <c r="H14" s="14">
        <v>8</v>
      </c>
      <c r="I14" s="16">
        <v>9</v>
      </c>
    </row>
    <row r="15" spans="1:9" ht="42.75" x14ac:dyDescent="0.2">
      <c r="A15" s="27" t="s">
        <v>12</v>
      </c>
      <c r="B15" s="28" t="s">
        <v>13</v>
      </c>
      <c r="C15" s="29" t="s">
        <v>14</v>
      </c>
      <c r="D15" s="29" t="s">
        <v>14</v>
      </c>
      <c r="E15" s="29" t="s">
        <v>14</v>
      </c>
      <c r="F15" s="29" t="s">
        <v>14</v>
      </c>
      <c r="G15" s="30">
        <f>G16+G27+G79</f>
        <v>138723447</v>
      </c>
      <c r="H15" s="30">
        <f>H16+H27+H79</f>
        <v>99222760</v>
      </c>
      <c r="I15" s="31">
        <f>I16+I27+I79</f>
        <v>86557273</v>
      </c>
    </row>
    <row r="16" spans="1:9" ht="14.25" x14ac:dyDescent="0.2">
      <c r="A16" s="32" t="s">
        <v>15</v>
      </c>
      <c r="B16" s="33" t="s">
        <v>13</v>
      </c>
      <c r="C16" s="34" t="s">
        <v>16</v>
      </c>
      <c r="D16" s="34" t="s">
        <v>17</v>
      </c>
      <c r="E16" s="34" t="s">
        <v>14</v>
      </c>
      <c r="F16" s="34" t="s">
        <v>14</v>
      </c>
      <c r="G16" s="35">
        <f>G17</f>
        <v>16325605</v>
      </c>
      <c r="H16" s="35">
        <f t="shared" ref="H16:I16" si="0">H17</f>
        <v>30626632</v>
      </c>
      <c r="I16" s="36">
        <f t="shared" si="0"/>
        <v>29195249</v>
      </c>
    </row>
    <row r="17" spans="1:9" ht="14.25" x14ac:dyDescent="0.2">
      <c r="A17" s="32" t="s">
        <v>18</v>
      </c>
      <c r="B17" s="33" t="s">
        <v>13</v>
      </c>
      <c r="C17" s="34" t="s">
        <v>16</v>
      </c>
      <c r="D17" s="34" t="s">
        <v>19</v>
      </c>
      <c r="E17" s="34" t="s">
        <v>14</v>
      </c>
      <c r="F17" s="34" t="s">
        <v>14</v>
      </c>
      <c r="G17" s="35">
        <f>G18+G20+G23+G25</f>
        <v>16325605</v>
      </c>
      <c r="H17" s="35">
        <f t="shared" ref="H17:I17" si="1">H18+H20+H23+H25</f>
        <v>30626632</v>
      </c>
      <c r="I17" s="36">
        <f t="shared" si="1"/>
        <v>29195249</v>
      </c>
    </row>
    <row r="18" spans="1:9" ht="60" x14ac:dyDescent="0.25">
      <c r="A18" s="17" t="s">
        <v>24</v>
      </c>
      <c r="B18" s="18" t="s">
        <v>13</v>
      </c>
      <c r="C18" s="19" t="s">
        <v>16</v>
      </c>
      <c r="D18" s="19" t="s">
        <v>19</v>
      </c>
      <c r="E18" s="19" t="s">
        <v>25</v>
      </c>
      <c r="F18" s="19" t="s">
        <v>14</v>
      </c>
      <c r="G18" s="20">
        <f>G19</f>
        <v>111274</v>
      </c>
      <c r="H18" s="20">
        <f t="shared" ref="H18:I18" si="2">H19</f>
        <v>1456332</v>
      </c>
      <c r="I18" s="21">
        <f t="shared" si="2"/>
        <v>1381906</v>
      </c>
    </row>
    <row r="19" spans="1:9" ht="30" x14ac:dyDescent="0.25">
      <c r="A19" s="17" t="s">
        <v>22</v>
      </c>
      <c r="B19" s="18" t="s">
        <v>13</v>
      </c>
      <c r="C19" s="19" t="s">
        <v>16</v>
      </c>
      <c r="D19" s="19" t="s">
        <v>19</v>
      </c>
      <c r="E19" s="19" t="s">
        <v>25</v>
      </c>
      <c r="F19" s="19" t="s">
        <v>23</v>
      </c>
      <c r="G19" s="20">
        <v>111274</v>
      </c>
      <c r="H19" s="20">
        <v>1456332</v>
      </c>
      <c r="I19" s="21">
        <v>1381906</v>
      </c>
    </row>
    <row r="20" spans="1:9" ht="30" x14ac:dyDescent="0.25">
      <c r="A20" s="17" t="s">
        <v>26</v>
      </c>
      <c r="B20" s="18" t="s">
        <v>13</v>
      </c>
      <c r="C20" s="19" t="s">
        <v>16</v>
      </c>
      <c r="D20" s="19" t="s">
        <v>19</v>
      </c>
      <c r="E20" s="19" t="s">
        <v>27</v>
      </c>
      <c r="F20" s="19" t="s">
        <v>14</v>
      </c>
      <c r="G20" s="20">
        <f>G21+G22</f>
        <v>14100131</v>
      </c>
      <c r="H20" s="20">
        <f t="shared" ref="H20:I20" si="3">H21+H22</f>
        <v>1500000</v>
      </c>
      <c r="I20" s="21">
        <f t="shared" si="3"/>
        <v>1000000</v>
      </c>
    </row>
    <row r="21" spans="1:9" ht="30" x14ac:dyDescent="0.25">
      <c r="A21" s="17" t="s">
        <v>22</v>
      </c>
      <c r="B21" s="18" t="s">
        <v>13</v>
      </c>
      <c r="C21" s="19" t="s">
        <v>16</v>
      </c>
      <c r="D21" s="19" t="s">
        <v>19</v>
      </c>
      <c r="E21" s="19" t="s">
        <v>27</v>
      </c>
      <c r="F21" s="19" t="s">
        <v>23</v>
      </c>
      <c r="G21" s="20">
        <v>3871571</v>
      </c>
      <c r="H21" s="20">
        <v>0</v>
      </c>
      <c r="I21" s="21">
        <v>0</v>
      </c>
    </row>
    <row r="22" spans="1:9" ht="60" x14ac:dyDescent="0.25">
      <c r="A22" s="17" t="s">
        <v>28</v>
      </c>
      <c r="B22" s="18" t="s">
        <v>13</v>
      </c>
      <c r="C22" s="19" t="s">
        <v>16</v>
      </c>
      <c r="D22" s="19" t="s">
        <v>19</v>
      </c>
      <c r="E22" s="19" t="s">
        <v>27</v>
      </c>
      <c r="F22" s="19" t="s">
        <v>29</v>
      </c>
      <c r="G22" s="20">
        <v>10228560</v>
      </c>
      <c r="H22" s="20">
        <v>1500000</v>
      </c>
      <c r="I22" s="21">
        <v>1000000</v>
      </c>
    </row>
    <row r="23" spans="1:9" ht="60" x14ac:dyDescent="0.25">
      <c r="A23" s="17" t="s">
        <v>30</v>
      </c>
      <c r="B23" s="18" t="s">
        <v>13</v>
      </c>
      <c r="C23" s="19" t="s">
        <v>16</v>
      </c>
      <c r="D23" s="19" t="s">
        <v>19</v>
      </c>
      <c r="E23" s="19" t="s">
        <v>31</v>
      </c>
      <c r="F23" s="19" t="s">
        <v>14</v>
      </c>
      <c r="G23" s="20">
        <f>G24</f>
        <v>0</v>
      </c>
      <c r="H23" s="20">
        <f t="shared" ref="H23:I23" si="4">H24</f>
        <v>0</v>
      </c>
      <c r="I23" s="21">
        <f t="shared" si="4"/>
        <v>557143</v>
      </c>
    </row>
    <row r="24" spans="1:9" ht="30" x14ac:dyDescent="0.25">
      <c r="A24" s="17" t="s">
        <v>22</v>
      </c>
      <c r="B24" s="18" t="s">
        <v>13</v>
      </c>
      <c r="C24" s="19" t="s">
        <v>16</v>
      </c>
      <c r="D24" s="19" t="s">
        <v>19</v>
      </c>
      <c r="E24" s="19" t="s">
        <v>31</v>
      </c>
      <c r="F24" s="19" t="s">
        <v>23</v>
      </c>
      <c r="G24" s="20">
        <v>0</v>
      </c>
      <c r="H24" s="20">
        <v>0</v>
      </c>
      <c r="I24" s="21">
        <v>557143</v>
      </c>
    </row>
    <row r="25" spans="1:9" ht="60" x14ac:dyDescent="0.25">
      <c r="A25" s="17" t="s">
        <v>32</v>
      </c>
      <c r="B25" s="18" t="s">
        <v>13</v>
      </c>
      <c r="C25" s="19" t="s">
        <v>16</v>
      </c>
      <c r="D25" s="19" t="s">
        <v>19</v>
      </c>
      <c r="E25" s="19" t="s">
        <v>33</v>
      </c>
      <c r="F25" s="19" t="s">
        <v>14</v>
      </c>
      <c r="G25" s="20">
        <f>G26</f>
        <v>2114200</v>
      </c>
      <c r="H25" s="20">
        <f t="shared" ref="H25:I25" si="5">H26</f>
        <v>27670300</v>
      </c>
      <c r="I25" s="21">
        <f t="shared" si="5"/>
        <v>26256200</v>
      </c>
    </row>
    <row r="26" spans="1:9" ht="30" x14ac:dyDescent="0.25">
      <c r="A26" s="17" t="s">
        <v>22</v>
      </c>
      <c r="B26" s="18" t="s">
        <v>13</v>
      </c>
      <c r="C26" s="19" t="s">
        <v>16</v>
      </c>
      <c r="D26" s="19" t="s">
        <v>19</v>
      </c>
      <c r="E26" s="19" t="s">
        <v>33</v>
      </c>
      <c r="F26" s="19" t="s">
        <v>23</v>
      </c>
      <c r="G26" s="20">
        <v>2114200</v>
      </c>
      <c r="H26" s="20">
        <v>27670300</v>
      </c>
      <c r="I26" s="21">
        <v>26256200</v>
      </c>
    </row>
    <row r="27" spans="1:9" ht="14.25" x14ac:dyDescent="0.2">
      <c r="A27" s="32" t="s">
        <v>34</v>
      </c>
      <c r="B27" s="33" t="s">
        <v>13</v>
      </c>
      <c r="C27" s="34" t="s">
        <v>35</v>
      </c>
      <c r="D27" s="34" t="s">
        <v>17</v>
      </c>
      <c r="E27" s="34" t="s">
        <v>14</v>
      </c>
      <c r="F27" s="34" t="s">
        <v>14</v>
      </c>
      <c r="G27" s="35">
        <f>G28+G44+G60+G72</f>
        <v>122297842</v>
      </c>
      <c r="H27" s="35">
        <f>H28+H44+H60+H72</f>
        <v>68496128</v>
      </c>
      <c r="I27" s="36">
        <f>I28+I44+I60+I72</f>
        <v>57262024</v>
      </c>
    </row>
    <row r="28" spans="1:9" ht="14.25" x14ac:dyDescent="0.2">
      <c r="A28" s="32" t="s">
        <v>36</v>
      </c>
      <c r="B28" s="33" t="s">
        <v>13</v>
      </c>
      <c r="C28" s="34" t="s">
        <v>35</v>
      </c>
      <c r="D28" s="34" t="s">
        <v>37</v>
      </c>
      <c r="E28" s="34" t="s">
        <v>14</v>
      </c>
      <c r="F28" s="34" t="s">
        <v>14</v>
      </c>
      <c r="G28" s="35">
        <f>G29+G31+G33+G35+G37+G39+G41</f>
        <v>23331061</v>
      </c>
      <c r="H28" s="35">
        <f t="shared" ref="H28:I28" si="6">H29+H31+H33+H35+H37+H39+H41</f>
        <v>14084374</v>
      </c>
      <c r="I28" s="36">
        <f t="shared" si="6"/>
        <v>7906322</v>
      </c>
    </row>
    <row r="29" spans="1:9" ht="75" x14ac:dyDescent="0.25">
      <c r="A29" s="17" t="s">
        <v>38</v>
      </c>
      <c r="B29" s="18" t="s">
        <v>13</v>
      </c>
      <c r="C29" s="19" t="s">
        <v>35</v>
      </c>
      <c r="D29" s="19" t="s">
        <v>37</v>
      </c>
      <c r="E29" s="19" t="s">
        <v>39</v>
      </c>
      <c r="F29" s="19" t="s">
        <v>14</v>
      </c>
      <c r="G29" s="20">
        <f>G30</f>
        <v>7757000</v>
      </c>
      <c r="H29" s="20">
        <f t="shared" ref="H29:I29" si="7">H30</f>
        <v>3049000</v>
      </c>
      <c r="I29" s="21">
        <f t="shared" si="7"/>
        <v>1694000</v>
      </c>
    </row>
    <row r="30" spans="1:9" ht="45" x14ac:dyDescent="0.25">
      <c r="A30" s="17" t="s">
        <v>40</v>
      </c>
      <c r="B30" s="18" t="s">
        <v>13</v>
      </c>
      <c r="C30" s="19" t="s">
        <v>35</v>
      </c>
      <c r="D30" s="19" t="s">
        <v>37</v>
      </c>
      <c r="E30" s="19" t="s">
        <v>39</v>
      </c>
      <c r="F30" s="19" t="s">
        <v>41</v>
      </c>
      <c r="G30" s="20">
        <v>7757000</v>
      </c>
      <c r="H30" s="20">
        <v>3049000</v>
      </c>
      <c r="I30" s="21">
        <v>1694000</v>
      </c>
    </row>
    <row r="31" spans="1:9" ht="83.25" customHeight="1" x14ac:dyDescent="0.25">
      <c r="A31" s="17" t="s">
        <v>42</v>
      </c>
      <c r="B31" s="18" t="s">
        <v>13</v>
      </c>
      <c r="C31" s="19" t="s">
        <v>35</v>
      </c>
      <c r="D31" s="19" t="s">
        <v>37</v>
      </c>
      <c r="E31" s="19" t="s">
        <v>43</v>
      </c>
      <c r="F31" s="19" t="s">
        <v>14</v>
      </c>
      <c r="G31" s="20">
        <f>G32</f>
        <v>408264</v>
      </c>
      <c r="H31" s="20">
        <f t="shared" ref="H31:I31" si="8">H32</f>
        <v>4412210</v>
      </c>
      <c r="I31" s="21">
        <f t="shared" si="8"/>
        <v>89158</v>
      </c>
    </row>
    <row r="32" spans="1:9" ht="45" x14ac:dyDescent="0.25">
      <c r="A32" s="17" t="s">
        <v>40</v>
      </c>
      <c r="B32" s="18" t="s">
        <v>13</v>
      </c>
      <c r="C32" s="19" t="s">
        <v>35</v>
      </c>
      <c r="D32" s="19" t="s">
        <v>37</v>
      </c>
      <c r="E32" s="19" t="s">
        <v>43</v>
      </c>
      <c r="F32" s="19" t="s">
        <v>41</v>
      </c>
      <c r="G32" s="20">
        <v>408264</v>
      </c>
      <c r="H32" s="20">
        <f>160474+4251736</f>
        <v>4412210</v>
      </c>
      <c r="I32" s="21">
        <v>89158</v>
      </c>
    </row>
    <row r="33" spans="1:9" ht="45" x14ac:dyDescent="0.25">
      <c r="A33" s="17" t="s">
        <v>47</v>
      </c>
      <c r="B33" s="18" t="s">
        <v>13</v>
      </c>
      <c r="C33" s="19" t="s">
        <v>35</v>
      </c>
      <c r="D33" s="19" t="s">
        <v>37</v>
      </c>
      <c r="E33" s="19" t="s">
        <v>48</v>
      </c>
      <c r="F33" s="19" t="s">
        <v>14</v>
      </c>
      <c r="G33" s="20">
        <f>G34</f>
        <v>0</v>
      </c>
      <c r="H33" s="20">
        <f t="shared" ref="H33:I33" si="9">H34</f>
        <v>3742067</v>
      </c>
      <c r="I33" s="21">
        <f t="shared" si="9"/>
        <v>3742067</v>
      </c>
    </row>
    <row r="34" spans="1:9" ht="45" x14ac:dyDescent="0.25">
      <c r="A34" s="17" t="s">
        <v>40</v>
      </c>
      <c r="B34" s="18" t="s">
        <v>13</v>
      </c>
      <c r="C34" s="19" t="s">
        <v>35</v>
      </c>
      <c r="D34" s="19" t="s">
        <v>37</v>
      </c>
      <c r="E34" s="19" t="s">
        <v>48</v>
      </c>
      <c r="F34" s="19" t="s">
        <v>41</v>
      </c>
      <c r="G34" s="20">
        <v>0</v>
      </c>
      <c r="H34" s="20">
        <v>3742067</v>
      </c>
      <c r="I34" s="21">
        <v>3742067</v>
      </c>
    </row>
    <row r="35" spans="1:9" ht="30" x14ac:dyDescent="0.25">
      <c r="A35" s="17" t="s">
        <v>49</v>
      </c>
      <c r="B35" s="18" t="s">
        <v>13</v>
      </c>
      <c r="C35" s="19" t="s">
        <v>35</v>
      </c>
      <c r="D35" s="19" t="s">
        <v>37</v>
      </c>
      <c r="E35" s="19" t="s">
        <v>50</v>
      </c>
      <c r="F35" s="19" t="s">
        <v>14</v>
      </c>
      <c r="G35" s="20">
        <f>G36</f>
        <v>9588000</v>
      </c>
      <c r="H35" s="20">
        <f t="shared" ref="H35:I35" si="10">H36</f>
        <v>0</v>
      </c>
      <c r="I35" s="21">
        <f t="shared" si="10"/>
        <v>0</v>
      </c>
    </row>
    <row r="36" spans="1:9" ht="45" x14ac:dyDescent="0.25">
      <c r="A36" s="17" t="s">
        <v>40</v>
      </c>
      <c r="B36" s="18" t="s">
        <v>13</v>
      </c>
      <c r="C36" s="19" t="s">
        <v>35</v>
      </c>
      <c r="D36" s="19" t="s">
        <v>37</v>
      </c>
      <c r="E36" s="19" t="s">
        <v>50</v>
      </c>
      <c r="F36" s="19" t="s">
        <v>41</v>
      </c>
      <c r="G36" s="20">
        <v>9588000</v>
      </c>
      <c r="H36" s="20">
        <v>0</v>
      </c>
      <c r="I36" s="21">
        <v>0</v>
      </c>
    </row>
    <row r="37" spans="1:9" ht="60" x14ac:dyDescent="0.25">
      <c r="A37" s="17" t="s">
        <v>51</v>
      </c>
      <c r="B37" s="18" t="s">
        <v>13</v>
      </c>
      <c r="C37" s="19" t="s">
        <v>35</v>
      </c>
      <c r="D37" s="19" t="s">
        <v>37</v>
      </c>
      <c r="E37" s="19" t="s">
        <v>52</v>
      </c>
      <c r="F37" s="19" t="s">
        <v>14</v>
      </c>
      <c r="G37" s="20">
        <f>G38</f>
        <v>0</v>
      </c>
      <c r="H37" s="20">
        <f t="shared" ref="H37:I37" si="11">H38</f>
        <v>1403300</v>
      </c>
      <c r="I37" s="21">
        <f t="shared" si="11"/>
        <v>1403300</v>
      </c>
    </row>
    <row r="38" spans="1:9" ht="45" x14ac:dyDescent="0.25">
      <c r="A38" s="17" t="s">
        <v>40</v>
      </c>
      <c r="B38" s="18" t="s">
        <v>13</v>
      </c>
      <c r="C38" s="19" t="s">
        <v>35</v>
      </c>
      <c r="D38" s="19" t="s">
        <v>37</v>
      </c>
      <c r="E38" s="19" t="s">
        <v>52</v>
      </c>
      <c r="F38" s="19" t="s">
        <v>41</v>
      </c>
      <c r="G38" s="20">
        <v>0</v>
      </c>
      <c r="H38" s="20">
        <v>1403300</v>
      </c>
      <c r="I38" s="21">
        <v>1403300</v>
      </c>
    </row>
    <row r="39" spans="1:9" ht="45" x14ac:dyDescent="0.25">
      <c r="A39" s="17" t="s">
        <v>53</v>
      </c>
      <c r="B39" s="18" t="s">
        <v>13</v>
      </c>
      <c r="C39" s="19" t="s">
        <v>35</v>
      </c>
      <c r="D39" s="19" t="s">
        <v>37</v>
      </c>
      <c r="E39" s="19" t="s">
        <v>54</v>
      </c>
      <c r="F39" s="19" t="s">
        <v>14</v>
      </c>
      <c r="G39" s="20">
        <f>G40</f>
        <v>50000</v>
      </c>
      <c r="H39" s="20">
        <f t="shared" ref="H39:I39" si="12">H40</f>
        <v>50000</v>
      </c>
      <c r="I39" s="21">
        <f t="shared" si="12"/>
        <v>50000</v>
      </c>
    </row>
    <row r="40" spans="1:9" ht="45" x14ac:dyDescent="0.25">
      <c r="A40" s="17" t="s">
        <v>40</v>
      </c>
      <c r="B40" s="18" t="s">
        <v>13</v>
      </c>
      <c r="C40" s="19" t="s">
        <v>35</v>
      </c>
      <c r="D40" s="19" t="s">
        <v>37</v>
      </c>
      <c r="E40" s="19" t="s">
        <v>54</v>
      </c>
      <c r="F40" s="19" t="s">
        <v>41</v>
      </c>
      <c r="G40" s="20">
        <v>50000</v>
      </c>
      <c r="H40" s="20">
        <v>50000</v>
      </c>
      <c r="I40" s="21">
        <v>50000</v>
      </c>
    </row>
    <row r="41" spans="1:9" ht="15" x14ac:dyDescent="0.25">
      <c r="A41" s="17" t="s">
        <v>55</v>
      </c>
      <c r="B41" s="18" t="s">
        <v>13</v>
      </c>
      <c r="C41" s="19" t="s">
        <v>35</v>
      </c>
      <c r="D41" s="19" t="s">
        <v>37</v>
      </c>
      <c r="E41" s="19" t="s">
        <v>56</v>
      </c>
      <c r="F41" s="19" t="s">
        <v>14</v>
      </c>
      <c r="G41" s="20">
        <f>G42+G43</f>
        <v>5527797</v>
      </c>
      <c r="H41" s="20">
        <f t="shared" ref="H41:I41" si="13">H42+H43</f>
        <v>1427797</v>
      </c>
      <c r="I41" s="21">
        <f t="shared" si="13"/>
        <v>927797</v>
      </c>
    </row>
    <row r="42" spans="1:9" ht="60" x14ac:dyDescent="0.25">
      <c r="A42" s="17" t="s">
        <v>28</v>
      </c>
      <c r="B42" s="18" t="s">
        <v>13</v>
      </c>
      <c r="C42" s="19" t="s">
        <v>35</v>
      </c>
      <c r="D42" s="19" t="s">
        <v>37</v>
      </c>
      <c r="E42" s="19" t="s">
        <v>56</v>
      </c>
      <c r="F42" s="19" t="s">
        <v>29</v>
      </c>
      <c r="G42" s="20">
        <v>1000000</v>
      </c>
      <c r="H42" s="20">
        <v>0</v>
      </c>
      <c r="I42" s="21">
        <v>0</v>
      </c>
    </row>
    <row r="43" spans="1:9" ht="45" x14ac:dyDescent="0.25">
      <c r="A43" s="17" t="s">
        <v>40</v>
      </c>
      <c r="B43" s="18" t="s">
        <v>13</v>
      </c>
      <c r="C43" s="19" t="s">
        <v>35</v>
      </c>
      <c r="D43" s="19" t="s">
        <v>37</v>
      </c>
      <c r="E43" s="19" t="s">
        <v>56</v>
      </c>
      <c r="F43" s="19" t="s">
        <v>41</v>
      </c>
      <c r="G43" s="20">
        <v>4527797</v>
      </c>
      <c r="H43" s="20">
        <v>1427797</v>
      </c>
      <c r="I43" s="21">
        <v>927797</v>
      </c>
    </row>
    <row r="44" spans="1:9" ht="14.25" x14ac:dyDescent="0.2">
      <c r="A44" s="32" t="s">
        <v>57</v>
      </c>
      <c r="B44" s="33" t="s">
        <v>13</v>
      </c>
      <c r="C44" s="34" t="s">
        <v>35</v>
      </c>
      <c r="D44" s="34" t="s">
        <v>58</v>
      </c>
      <c r="E44" s="34" t="s">
        <v>14</v>
      </c>
      <c r="F44" s="34" t="s">
        <v>14</v>
      </c>
      <c r="G44" s="35">
        <f>G45+G50+G52+G54+G56+G58+G47</f>
        <v>9730658</v>
      </c>
      <c r="H44" s="35">
        <f t="shared" ref="H44:I44" si="14">H45+H50+H52+H54+H56+H58+H47</f>
        <v>967500</v>
      </c>
      <c r="I44" s="35">
        <f t="shared" si="14"/>
        <v>3986448</v>
      </c>
    </row>
    <row r="45" spans="1:9" ht="75" x14ac:dyDescent="0.25">
      <c r="A45" s="17" t="s">
        <v>38</v>
      </c>
      <c r="B45" s="18" t="s">
        <v>13</v>
      </c>
      <c r="C45" s="19" t="s">
        <v>35</v>
      </c>
      <c r="D45" s="19" t="s">
        <v>58</v>
      </c>
      <c r="E45" s="19" t="s">
        <v>39</v>
      </c>
      <c r="F45" s="19" t="s">
        <v>14</v>
      </c>
      <c r="G45" s="20">
        <f>G46</f>
        <v>0</v>
      </c>
      <c r="H45" s="20">
        <f t="shared" ref="H45:I45" si="15">H46</f>
        <v>0</v>
      </c>
      <c r="I45" s="21">
        <f t="shared" si="15"/>
        <v>2868000</v>
      </c>
    </row>
    <row r="46" spans="1:9" ht="45" x14ac:dyDescent="0.25">
      <c r="A46" s="17" t="s">
        <v>45</v>
      </c>
      <c r="B46" s="18" t="s">
        <v>13</v>
      </c>
      <c r="C46" s="19" t="s">
        <v>35</v>
      </c>
      <c r="D46" s="19" t="s">
        <v>58</v>
      </c>
      <c r="E46" s="19" t="s">
        <v>39</v>
      </c>
      <c r="F46" s="19" t="s">
        <v>46</v>
      </c>
      <c r="G46" s="20">
        <v>0</v>
      </c>
      <c r="H46" s="20">
        <v>0</v>
      </c>
      <c r="I46" s="21">
        <v>2868000</v>
      </c>
    </row>
    <row r="47" spans="1:9" ht="83.25" customHeight="1" x14ac:dyDescent="0.25">
      <c r="A47" s="17" t="s">
        <v>317</v>
      </c>
      <c r="B47" s="18" t="s">
        <v>13</v>
      </c>
      <c r="C47" s="19" t="s">
        <v>35</v>
      </c>
      <c r="D47" s="19" t="s">
        <v>37</v>
      </c>
      <c r="E47" s="19" t="s">
        <v>44</v>
      </c>
      <c r="F47" s="19" t="s">
        <v>14</v>
      </c>
      <c r="G47" s="20">
        <f>G48</f>
        <v>0</v>
      </c>
      <c r="H47" s="20">
        <f t="shared" ref="H47:I47" si="16">H48</f>
        <v>0</v>
      </c>
      <c r="I47" s="21">
        <f t="shared" si="16"/>
        <v>150948</v>
      </c>
    </row>
    <row r="48" spans="1:9" ht="45" x14ac:dyDescent="0.25">
      <c r="A48" s="17" t="s">
        <v>45</v>
      </c>
      <c r="B48" s="18" t="s">
        <v>13</v>
      </c>
      <c r="C48" s="19" t="s">
        <v>35</v>
      </c>
      <c r="D48" s="19" t="s">
        <v>37</v>
      </c>
      <c r="E48" s="19" t="s">
        <v>44</v>
      </c>
      <c r="F48" s="19" t="s">
        <v>46</v>
      </c>
      <c r="G48" s="20">
        <v>0</v>
      </c>
      <c r="H48" s="20">
        <v>0</v>
      </c>
      <c r="I48" s="21">
        <v>150948</v>
      </c>
    </row>
    <row r="49" spans="1:9" ht="45" x14ac:dyDescent="0.25">
      <c r="A49" s="17" t="s">
        <v>45</v>
      </c>
      <c r="B49" s="18" t="s">
        <v>13</v>
      </c>
      <c r="C49" s="19" t="s">
        <v>35</v>
      </c>
      <c r="D49" s="19" t="s">
        <v>58</v>
      </c>
      <c r="E49" s="19" t="s">
        <v>60</v>
      </c>
      <c r="F49" s="19" t="s">
        <v>46</v>
      </c>
      <c r="G49" s="20">
        <v>13054100</v>
      </c>
      <c r="H49" s="20">
        <v>0</v>
      </c>
      <c r="I49" s="21">
        <v>0</v>
      </c>
    </row>
    <row r="50" spans="1:9" ht="30" x14ac:dyDescent="0.25">
      <c r="A50" s="17" t="s">
        <v>61</v>
      </c>
      <c r="B50" s="18" t="s">
        <v>13</v>
      </c>
      <c r="C50" s="19" t="s">
        <v>35</v>
      </c>
      <c r="D50" s="19" t="s">
        <v>58</v>
      </c>
      <c r="E50" s="19" t="s">
        <v>62</v>
      </c>
      <c r="F50" s="19" t="s">
        <v>14</v>
      </c>
      <c r="G50" s="20">
        <f>G51</f>
        <v>1000000</v>
      </c>
      <c r="H50" s="20">
        <f t="shared" ref="H50:I50" si="17">H51</f>
        <v>0</v>
      </c>
      <c r="I50" s="21">
        <f t="shared" si="17"/>
        <v>0</v>
      </c>
    </row>
    <row r="51" spans="1:9" ht="30" x14ac:dyDescent="0.25">
      <c r="A51" s="17" t="s">
        <v>22</v>
      </c>
      <c r="B51" s="18" t="s">
        <v>13</v>
      </c>
      <c r="C51" s="19" t="s">
        <v>35</v>
      </c>
      <c r="D51" s="19" t="s">
        <v>58</v>
      </c>
      <c r="E51" s="19" t="s">
        <v>62</v>
      </c>
      <c r="F51" s="19" t="s">
        <v>23</v>
      </c>
      <c r="G51" s="20">
        <v>1000000</v>
      </c>
      <c r="H51" s="20">
        <v>0</v>
      </c>
      <c r="I51" s="21">
        <v>0</v>
      </c>
    </row>
    <row r="52" spans="1:9" ht="45" x14ac:dyDescent="0.25">
      <c r="A52" s="17" t="s">
        <v>53</v>
      </c>
      <c r="B52" s="18" t="s">
        <v>13</v>
      </c>
      <c r="C52" s="19" t="s">
        <v>35</v>
      </c>
      <c r="D52" s="19" t="s">
        <v>58</v>
      </c>
      <c r="E52" s="19" t="s">
        <v>54</v>
      </c>
      <c r="F52" s="19" t="s">
        <v>14</v>
      </c>
      <c r="G52" s="20">
        <f>G53</f>
        <v>148000</v>
      </c>
      <c r="H52" s="20">
        <f t="shared" ref="H52:I52" si="18">H53</f>
        <v>148000</v>
      </c>
      <c r="I52" s="21">
        <f t="shared" si="18"/>
        <v>148000</v>
      </c>
    </row>
    <row r="53" spans="1:9" ht="45" x14ac:dyDescent="0.25">
      <c r="A53" s="17" t="s">
        <v>45</v>
      </c>
      <c r="B53" s="18" t="s">
        <v>13</v>
      </c>
      <c r="C53" s="19" t="s">
        <v>35</v>
      </c>
      <c r="D53" s="19" t="s">
        <v>58</v>
      </c>
      <c r="E53" s="19" t="s">
        <v>54</v>
      </c>
      <c r="F53" s="19" t="s">
        <v>46</v>
      </c>
      <c r="G53" s="20">
        <v>148000</v>
      </c>
      <c r="H53" s="20">
        <v>148000</v>
      </c>
      <c r="I53" s="21">
        <v>148000</v>
      </c>
    </row>
    <row r="54" spans="1:9" ht="15" x14ac:dyDescent="0.25">
      <c r="A54" s="17" t="s">
        <v>65</v>
      </c>
      <c r="B54" s="18" t="s">
        <v>13</v>
      </c>
      <c r="C54" s="19" t="s">
        <v>35</v>
      </c>
      <c r="D54" s="19" t="s">
        <v>58</v>
      </c>
      <c r="E54" s="19" t="s">
        <v>66</v>
      </c>
      <c r="F54" s="19" t="s">
        <v>14</v>
      </c>
      <c r="G54" s="20">
        <f>G55</f>
        <v>3319500</v>
      </c>
      <c r="H54" s="20">
        <f t="shared" ref="H54:I54" si="19">H55</f>
        <v>819500</v>
      </c>
      <c r="I54" s="21">
        <f t="shared" si="19"/>
        <v>819500</v>
      </c>
    </row>
    <row r="55" spans="1:9" ht="30" x14ac:dyDescent="0.25">
      <c r="A55" s="17" t="s">
        <v>22</v>
      </c>
      <c r="B55" s="18" t="s">
        <v>13</v>
      </c>
      <c r="C55" s="19" t="s">
        <v>35</v>
      </c>
      <c r="D55" s="19" t="s">
        <v>58</v>
      </c>
      <c r="E55" s="19" t="s">
        <v>66</v>
      </c>
      <c r="F55" s="19" t="s">
        <v>23</v>
      </c>
      <c r="G55" s="20">
        <v>3319500</v>
      </c>
      <c r="H55" s="20">
        <v>819500</v>
      </c>
      <c r="I55" s="21">
        <v>819500</v>
      </c>
    </row>
    <row r="56" spans="1:9" ht="75" x14ac:dyDescent="0.25">
      <c r="A56" s="17" t="s">
        <v>67</v>
      </c>
      <c r="B56" s="18" t="s">
        <v>13</v>
      </c>
      <c r="C56" s="19" t="s">
        <v>35</v>
      </c>
      <c r="D56" s="19" t="s">
        <v>58</v>
      </c>
      <c r="E56" s="19" t="s">
        <v>68</v>
      </c>
      <c r="F56" s="19" t="s">
        <v>14</v>
      </c>
      <c r="G56" s="20">
        <f>G57</f>
        <v>5000000</v>
      </c>
      <c r="H56" s="20">
        <f t="shared" ref="H56:I56" si="20">H57</f>
        <v>0</v>
      </c>
      <c r="I56" s="21">
        <f t="shared" si="20"/>
        <v>0</v>
      </c>
    </row>
    <row r="57" spans="1:9" ht="45" x14ac:dyDescent="0.25">
      <c r="A57" s="17" t="s">
        <v>40</v>
      </c>
      <c r="B57" s="18" t="s">
        <v>13</v>
      </c>
      <c r="C57" s="19" t="s">
        <v>35</v>
      </c>
      <c r="D57" s="19" t="s">
        <v>58</v>
      </c>
      <c r="E57" s="19" t="s">
        <v>68</v>
      </c>
      <c r="F57" s="19" t="s">
        <v>41</v>
      </c>
      <c r="G57" s="20">
        <v>5000000</v>
      </c>
      <c r="H57" s="20">
        <v>0</v>
      </c>
      <c r="I57" s="21">
        <v>0</v>
      </c>
    </row>
    <row r="58" spans="1:9" ht="60" x14ac:dyDescent="0.25">
      <c r="A58" s="17" t="s">
        <v>69</v>
      </c>
      <c r="B58" s="18" t="s">
        <v>13</v>
      </c>
      <c r="C58" s="19" t="s">
        <v>35</v>
      </c>
      <c r="D58" s="19" t="s">
        <v>58</v>
      </c>
      <c r="E58" s="19" t="s">
        <v>70</v>
      </c>
      <c r="F58" s="19" t="s">
        <v>14</v>
      </c>
      <c r="G58" s="20">
        <f>G59</f>
        <v>263158</v>
      </c>
      <c r="H58" s="20">
        <f t="shared" ref="H58:I58" si="21">H59</f>
        <v>0</v>
      </c>
      <c r="I58" s="21">
        <f t="shared" si="21"/>
        <v>0</v>
      </c>
    </row>
    <row r="59" spans="1:9" ht="45" x14ac:dyDescent="0.25">
      <c r="A59" s="17" t="s">
        <v>40</v>
      </c>
      <c r="B59" s="18" t="s">
        <v>13</v>
      </c>
      <c r="C59" s="19" t="s">
        <v>35</v>
      </c>
      <c r="D59" s="19" t="s">
        <v>58</v>
      </c>
      <c r="E59" s="19" t="s">
        <v>70</v>
      </c>
      <c r="F59" s="19" t="s">
        <v>41</v>
      </c>
      <c r="G59" s="20">
        <v>263158</v>
      </c>
      <c r="H59" s="20">
        <v>0</v>
      </c>
      <c r="I59" s="21">
        <v>0</v>
      </c>
    </row>
    <row r="60" spans="1:9" ht="14.25" x14ac:dyDescent="0.2">
      <c r="A60" s="32" t="s">
        <v>71</v>
      </c>
      <c r="B60" s="33" t="s">
        <v>13</v>
      </c>
      <c r="C60" s="34" t="s">
        <v>35</v>
      </c>
      <c r="D60" s="34" t="s">
        <v>72</v>
      </c>
      <c r="E60" s="34" t="s">
        <v>14</v>
      </c>
      <c r="F60" s="34" t="s">
        <v>14</v>
      </c>
      <c r="G60" s="35">
        <f>G61+G63+G68+G70</f>
        <v>74121026</v>
      </c>
      <c r="H60" s="35">
        <f t="shared" ref="H60:I60" si="22">H61+H63+H68+H70</f>
        <v>39875263</v>
      </c>
      <c r="I60" s="36">
        <f t="shared" si="22"/>
        <v>31950263</v>
      </c>
    </row>
    <row r="61" spans="1:9" ht="63.75" customHeight="1" x14ac:dyDescent="0.25">
      <c r="A61" s="17" t="s">
        <v>73</v>
      </c>
      <c r="B61" s="18" t="s">
        <v>13</v>
      </c>
      <c r="C61" s="19" t="s">
        <v>35</v>
      </c>
      <c r="D61" s="19" t="s">
        <v>72</v>
      </c>
      <c r="E61" s="19" t="s">
        <v>74</v>
      </c>
      <c r="F61" s="19" t="s">
        <v>14</v>
      </c>
      <c r="G61" s="20">
        <f>G62</f>
        <v>0</v>
      </c>
      <c r="H61" s="20">
        <f t="shared" ref="H61:I61" si="23">H62</f>
        <v>869000</v>
      </c>
      <c r="I61" s="21">
        <f t="shared" si="23"/>
        <v>869000</v>
      </c>
    </row>
    <row r="62" spans="1:9" ht="15" x14ac:dyDescent="0.25">
      <c r="A62" s="17" t="s">
        <v>75</v>
      </c>
      <c r="B62" s="18" t="s">
        <v>13</v>
      </c>
      <c r="C62" s="19" t="s">
        <v>35</v>
      </c>
      <c r="D62" s="19" t="s">
        <v>72</v>
      </c>
      <c r="E62" s="19" t="s">
        <v>74</v>
      </c>
      <c r="F62" s="19" t="s">
        <v>76</v>
      </c>
      <c r="G62" s="20">
        <v>0</v>
      </c>
      <c r="H62" s="20">
        <v>869000</v>
      </c>
      <c r="I62" s="21">
        <v>869000</v>
      </c>
    </row>
    <row r="63" spans="1:9" ht="15" x14ac:dyDescent="0.25">
      <c r="A63" s="17" t="s">
        <v>71</v>
      </c>
      <c r="B63" s="18" t="s">
        <v>13</v>
      </c>
      <c r="C63" s="19" t="s">
        <v>35</v>
      </c>
      <c r="D63" s="19" t="s">
        <v>72</v>
      </c>
      <c r="E63" s="19" t="s">
        <v>77</v>
      </c>
      <c r="F63" s="19" t="s">
        <v>14</v>
      </c>
      <c r="G63" s="20">
        <f>G64+G65+G66+G67</f>
        <v>64121026</v>
      </c>
      <c r="H63" s="20">
        <f t="shared" ref="H63:I63" si="24">H64+H65+H66+H67</f>
        <v>38960526</v>
      </c>
      <c r="I63" s="21">
        <f t="shared" si="24"/>
        <v>31035526</v>
      </c>
    </row>
    <row r="64" spans="1:9" ht="30" x14ac:dyDescent="0.25">
      <c r="A64" s="17" t="s">
        <v>22</v>
      </c>
      <c r="B64" s="18" t="s">
        <v>13</v>
      </c>
      <c r="C64" s="19" t="s">
        <v>35</v>
      </c>
      <c r="D64" s="19" t="s">
        <v>72</v>
      </c>
      <c r="E64" s="19" t="s">
        <v>77</v>
      </c>
      <c r="F64" s="19" t="s">
        <v>23</v>
      </c>
      <c r="G64" s="20">
        <v>5581101</v>
      </c>
      <c r="H64" s="20">
        <v>4581101</v>
      </c>
      <c r="I64" s="21">
        <v>4581101</v>
      </c>
    </row>
    <row r="65" spans="1:9" ht="45" x14ac:dyDescent="0.25">
      <c r="A65" s="17" t="s">
        <v>45</v>
      </c>
      <c r="B65" s="18" t="s">
        <v>13</v>
      </c>
      <c r="C65" s="19" t="s">
        <v>35</v>
      </c>
      <c r="D65" s="19" t="s">
        <v>72</v>
      </c>
      <c r="E65" s="19" t="s">
        <v>77</v>
      </c>
      <c r="F65" s="19" t="s">
        <v>46</v>
      </c>
      <c r="G65" s="20">
        <v>4000000</v>
      </c>
      <c r="H65" s="20">
        <v>500000</v>
      </c>
      <c r="I65" s="21">
        <v>500000</v>
      </c>
    </row>
    <row r="66" spans="1:9" ht="60" x14ac:dyDescent="0.25">
      <c r="A66" s="17" t="s">
        <v>28</v>
      </c>
      <c r="B66" s="18" t="s">
        <v>13</v>
      </c>
      <c r="C66" s="19" t="s">
        <v>35</v>
      </c>
      <c r="D66" s="19" t="s">
        <v>72</v>
      </c>
      <c r="E66" s="19" t="s">
        <v>77</v>
      </c>
      <c r="F66" s="19" t="s">
        <v>29</v>
      </c>
      <c r="G66" s="20">
        <v>54516925</v>
      </c>
      <c r="H66" s="20">
        <v>33856425</v>
      </c>
      <c r="I66" s="21">
        <v>25931425</v>
      </c>
    </row>
    <row r="67" spans="1:9" ht="23.25" customHeight="1" x14ac:dyDescent="0.25">
      <c r="A67" s="17" t="s">
        <v>78</v>
      </c>
      <c r="B67" s="18" t="s">
        <v>13</v>
      </c>
      <c r="C67" s="19" t="s">
        <v>35</v>
      </c>
      <c r="D67" s="19" t="s">
        <v>72</v>
      </c>
      <c r="E67" s="19" t="s">
        <v>77</v>
      </c>
      <c r="F67" s="19" t="s">
        <v>79</v>
      </c>
      <c r="G67" s="20">
        <v>23000</v>
      </c>
      <c r="H67" s="20">
        <v>23000</v>
      </c>
      <c r="I67" s="21">
        <v>23000</v>
      </c>
    </row>
    <row r="68" spans="1:9" ht="15" x14ac:dyDescent="0.25">
      <c r="A68" s="17" t="s">
        <v>80</v>
      </c>
      <c r="B68" s="18" t="s">
        <v>13</v>
      </c>
      <c r="C68" s="19" t="s">
        <v>35</v>
      </c>
      <c r="D68" s="19" t="s">
        <v>72</v>
      </c>
      <c r="E68" s="19" t="s">
        <v>81</v>
      </c>
      <c r="F68" s="19" t="s">
        <v>14</v>
      </c>
      <c r="G68" s="20">
        <f>G69</f>
        <v>10000000</v>
      </c>
      <c r="H68" s="20">
        <f t="shared" ref="H68:I68" si="25">H69</f>
        <v>0</v>
      </c>
      <c r="I68" s="21">
        <f t="shared" si="25"/>
        <v>0</v>
      </c>
    </row>
    <row r="69" spans="1:9" ht="60" x14ac:dyDescent="0.25">
      <c r="A69" s="17" t="s">
        <v>28</v>
      </c>
      <c r="B69" s="18" t="s">
        <v>13</v>
      </c>
      <c r="C69" s="19" t="s">
        <v>35</v>
      </c>
      <c r="D69" s="19" t="s">
        <v>72</v>
      </c>
      <c r="E69" s="19" t="s">
        <v>81</v>
      </c>
      <c r="F69" s="19" t="s">
        <v>29</v>
      </c>
      <c r="G69" s="20">
        <v>10000000</v>
      </c>
      <c r="H69" s="20">
        <v>0</v>
      </c>
      <c r="I69" s="21">
        <v>0</v>
      </c>
    </row>
    <row r="70" spans="1:9" ht="60" x14ac:dyDescent="0.25">
      <c r="A70" s="17" t="s">
        <v>82</v>
      </c>
      <c r="B70" s="18" t="s">
        <v>13</v>
      </c>
      <c r="C70" s="19" t="s">
        <v>35</v>
      </c>
      <c r="D70" s="19" t="s">
        <v>72</v>
      </c>
      <c r="E70" s="19" t="s">
        <v>83</v>
      </c>
      <c r="F70" s="19" t="s">
        <v>14</v>
      </c>
      <c r="G70" s="20">
        <f>G71</f>
        <v>0</v>
      </c>
      <c r="H70" s="20">
        <f t="shared" ref="H70:I70" si="26">H71</f>
        <v>45737</v>
      </c>
      <c r="I70" s="21">
        <f t="shared" si="26"/>
        <v>45737</v>
      </c>
    </row>
    <row r="71" spans="1:9" ht="15" x14ac:dyDescent="0.25">
      <c r="A71" s="17" t="s">
        <v>75</v>
      </c>
      <c r="B71" s="18" t="s">
        <v>13</v>
      </c>
      <c r="C71" s="19" t="s">
        <v>35</v>
      </c>
      <c r="D71" s="19" t="s">
        <v>72</v>
      </c>
      <c r="E71" s="19" t="s">
        <v>83</v>
      </c>
      <c r="F71" s="19" t="s">
        <v>76</v>
      </c>
      <c r="G71" s="20">
        <v>0</v>
      </c>
      <c r="H71" s="20">
        <v>45737</v>
      </c>
      <c r="I71" s="21">
        <v>45737</v>
      </c>
    </row>
    <row r="72" spans="1:9" ht="28.5" x14ac:dyDescent="0.2">
      <c r="A72" s="32" t="s">
        <v>84</v>
      </c>
      <c r="B72" s="33" t="s">
        <v>13</v>
      </c>
      <c r="C72" s="34" t="s">
        <v>35</v>
      </c>
      <c r="D72" s="34" t="s">
        <v>35</v>
      </c>
      <c r="E72" s="34" t="s">
        <v>14</v>
      </c>
      <c r="F72" s="34" t="s">
        <v>14</v>
      </c>
      <c r="G72" s="35">
        <f>G73</f>
        <v>15115097</v>
      </c>
      <c r="H72" s="35">
        <f t="shared" ref="H72:I72" si="27">H73</f>
        <v>13568991</v>
      </c>
      <c r="I72" s="36">
        <f t="shared" si="27"/>
        <v>13418991</v>
      </c>
    </row>
    <row r="73" spans="1:9" ht="30" x14ac:dyDescent="0.25">
      <c r="A73" s="17" t="s">
        <v>85</v>
      </c>
      <c r="B73" s="18" t="s">
        <v>13</v>
      </c>
      <c r="C73" s="19" t="s">
        <v>35</v>
      </c>
      <c r="D73" s="19" t="s">
        <v>35</v>
      </c>
      <c r="E73" s="19" t="s">
        <v>86</v>
      </c>
      <c r="F73" s="19" t="s">
        <v>14</v>
      </c>
      <c r="G73" s="20">
        <f>G74+G75+G76+G77+G78</f>
        <v>15115097</v>
      </c>
      <c r="H73" s="20">
        <f t="shared" ref="H73:I73" si="28">H74+H75+H76+H77+H78</f>
        <v>13568991</v>
      </c>
      <c r="I73" s="21">
        <f t="shared" si="28"/>
        <v>13418991</v>
      </c>
    </row>
    <row r="74" spans="1:9" ht="30" x14ac:dyDescent="0.25">
      <c r="A74" s="17" t="s">
        <v>87</v>
      </c>
      <c r="B74" s="18" t="s">
        <v>13</v>
      </c>
      <c r="C74" s="19" t="s">
        <v>35</v>
      </c>
      <c r="D74" s="19" t="s">
        <v>35</v>
      </c>
      <c r="E74" s="19" t="s">
        <v>86</v>
      </c>
      <c r="F74" s="19" t="s">
        <v>88</v>
      </c>
      <c r="G74" s="20">
        <v>12355161</v>
      </c>
      <c r="H74" s="20">
        <v>12355161</v>
      </c>
      <c r="I74" s="21">
        <v>12355161</v>
      </c>
    </row>
    <row r="75" spans="1:9" ht="30" x14ac:dyDescent="0.25">
      <c r="A75" s="17" t="s">
        <v>89</v>
      </c>
      <c r="B75" s="18" t="s">
        <v>13</v>
      </c>
      <c r="C75" s="19" t="s">
        <v>35</v>
      </c>
      <c r="D75" s="19" t="s">
        <v>35</v>
      </c>
      <c r="E75" s="19" t="s">
        <v>86</v>
      </c>
      <c r="F75" s="19" t="s">
        <v>90</v>
      </c>
      <c r="G75" s="20">
        <v>883277</v>
      </c>
      <c r="H75" s="20">
        <v>329274</v>
      </c>
      <c r="I75" s="21">
        <v>329274</v>
      </c>
    </row>
    <row r="76" spans="1:9" ht="30" x14ac:dyDescent="0.25">
      <c r="A76" s="17" t="s">
        <v>22</v>
      </c>
      <c r="B76" s="18" t="s">
        <v>13</v>
      </c>
      <c r="C76" s="19" t="s">
        <v>35</v>
      </c>
      <c r="D76" s="19" t="s">
        <v>35</v>
      </c>
      <c r="E76" s="19" t="s">
        <v>86</v>
      </c>
      <c r="F76" s="19" t="s">
        <v>23</v>
      </c>
      <c r="G76" s="20">
        <v>1848259</v>
      </c>
      <c r="H76" s="20">
        <v>856156</v>
      </c>
      <c r="I76" s="21">
        <v>706156</v>
      </c>
    </row>
    <row r="77" spans="1:9" ht="30" x14ac:dyDescent="0.25">
      <c r="A77" s="17" t="s">
        <v>78</v>
      </c>
      <c r="B77" s="18" t="s">
        <v>13</v>
      </c>
      <c r="C77" s="19" t="s">
        <v>35</v>
      </c>
      <c r="D77" s="19" t="s">
        <v>35</v>
      </c>
      <c r="E77" s="19" t="s">
        <v>86</v>
      </c>
      <c r="F77" s="19" t="s">
        <v>79</v>
      </c>
      <c r="G77" s="20">
        <v>20000</v>
      </c>
      <c r="H77" s="20">
        <v>20000</v>
      </c>
      <c r="I77" s="21">
        <v>20000</v>
      </c>
    </row>
    <row r="78" spans="1:9" ht="15" x14ac:dyDescent="0.25">
      <c r="A78" s="17" t="s">
        <v>91</v>
      </c>
      <c r="B78" s="18" t="s">
        <v>13</v>
      </c>
      <c r="C78" s="19" t="s">
        <v>35</v>
      </c>
      <c r="D78" s="19" t="s">
        <v>35</v>
      </c>
      <c r="E78" s="19" t="s">
        <v>86</v>
      </c>
      <c r="F78" s="19" t="s">
        <v>92</v>
      </c>
      <c r="G78" s="20">
        <v>8400</v>
      </c>
      <c r="H78" s="20">
        <v>8400</v>
      </c>
      <c r="I78" s="21">
        <v>8400</v>
      </c>
    </row>
    <row r="79" spans="1:9" ht="14.25" x14ac:dyDescent="0.2">
      <c r="A79" s="32" t="s">
        <v>93</v>
      </c>
      <c r="B79" s="33" t="s">
        <v>13</v>
      </c>
      <c r="C79" s="34" t="s">
        <v>94</v>
      </c>
      <c r="D79" s="34" t="s">
        <v>17</v>
      </c>
      <c r="E79" s="34" t="s">
        <v>14</v>
      </c>
      <c r="F79" s="34" t="s">
        <v>14</v>
      </c>
      <c r="G79" s="35">
        <f>G80</f>
        <v>100000</v>
      </c>
      <c r="H79" s="35">
        <f t="shared" ref="H79:I81" si="29">H80</f>
        <v>100000</v>
      </c>
      <c r="I79" s="36">
        <f t="shared" si="29"/>
        <v>100000</v>
      </c>
    </row>
    <row r="80" spans="1:9" ht="14.25" x14ac:dyDescent="0.2">
      <c r="A80" s="32" t="s">
        <v>95</v>
      </c>
      <c r="B80" s="33" t="s">
        <v>13</v>
      </c>
      <c r="C80" s="34" t="s">
        <v>94</v>
      </c>
      <c r="D80" s="34" t="s">
        <v>35</v>
      </c>
      <c r="E80" s="34" t="s">
        <v>14</v>
      </c>
      <c r="F80" s="34" t="s">
        <v>14</v>
      </c>
      <c r="G80" s="35">
        <f>G81</f>
        <v>100000</v>
      </c>
      <c r="H80" s="35">
        <f t="shared" si="29"/>
        <v>100000</v>
      </c>
      <c r="I80" s="36">
        <f t="shared" si="29"/>
        <v>100000</v>
      </c>
    </row>
    <row r="81" spans="1:9" ht="30" x14ac:dyDescent="0.25">
      <c r="A81" s="17" t="s">
        <v>96</v>
      </c>
      <c r="B81" s="18" t="s">
        <v>13</v>
      </c>
      <c r="C81" s="19" t="s">
        <v>94</v>
      </c>
      <c r="D81" s="19" t="s">
        <v>35</v>
      </c>
      <c r="E81" s="19" t="s">
        <v>97</v>
      </c>
      <c r="F81" s="19" t="s">
        <v>14</v>
      </c>
      <c r="G81" s="20">
        <f>G82</f>
        <v>100000</v>
      </c>
      <c r="H81" s="20">
        <f t="shared" si="29"/>
        <v>100000</v>
      </c>
      <c r="I81" s="21">
        <f t="shared" si="29"/>
        <v>100000</v>
      </c>
    </row>
    <row r="82" spans="1:9" ht="60" x14ac:dyDescent="0.25">
      <c r="A82" s="17" t="s">
        <v>28</v>
      </c>
      <c r="B82" s="18" t="s">
        <v>13</v>
      </c>
      <c r="C82" s="19" t="s">
        <v>94</v>
      </c>
      <c r="D82" s="19" t="s">
        <v>35</v>
      </c>
      <c r="E82" s="19" t="s">
        <v>97</v>
      </c>
      <c r="F82" s="19" t="s">
        <v>29</v>
      </c>
      <c r="G82" s="20">
        <v>100000</v>
      </c>
      <c r="H82" s="20">
        <v>100000</v>
      </c>
      <c r="I82" s="21">
        <v>100000</v>
      </c>
    </row>
    <row r="83" spans="1:9" ht="71.25" x14ac:dyDescent="0.2">
      <c r="A83" s="32" t="s">
        <v>98</v>
      </c>
      <c r="B83" s="33" t="s">
        <v>99</v>
      </c>
      <c r="C83" s="34" t="s">
        <v>14</v>
      </c>
      <c r="D83" s="34" t="s">
        <v>14</v>
      </c>
      <c r="E83" s="34" t="s">
        <v>14</v>
      </c>
      <c r="F83" s="34" t="s">
        <v>14</v>
      </c>
      <c r="G83" s="35">
        <f>G84</f>
        <v>764630554</v>
      </c>
      <c r="H83" s="35">
        <f t="shared" ref="H83:I83" si="30">H84</f>
        <v>727881027</v>
      </c>
      <c r="I83" s="36">
        <f t="shared" si="30"/>
        <v>717302142</v>
      </c>
    </row>
    <row r="84" spans="1:9" ht="14.25" x14ac:dyDescent="0.2">
      <c r="A84" s="32" t="s">
        <v>100</v>
      </c>
      <c r="B84" s="33" t="s">
        <v>99</v>
      </c>
      <c r="C84" s="34" t="s">
        <v>101</v>
      </c>
      <c r="D84" s="34" t="s">
        <v>17</v>
      </c>
      <c r="E84" s="34" t="s">
        <v>14</v>
      </c>
      <c r="F84" s="34" t="s">
        <v>14</v>
      </c>
      <c r="G84" s="35">
        <f>G85+G106+G158+G170</f>
        <v>764630554</v>
      </c>
      <c r="H84" s="35">
        <f>H85+H106+H158+H170</f>
        <v>727881027</v>
      </c>
      <c r="I84" s="36">
        <f>I85+I106+I158+I170</f>
        <v>717302142</v>
      </c>
    </row>
    <row r="85" spans="1:9" ht="14.25" x14ac:dyDescent="0.2">
      <c r="A85" s="32" t="s">
        <v>102</v>
      </c>
      <c r="B85" s="33" t="s">
        <v>99</v>
      </c>
      <c r="C85" s="34" t="s">
        <v>101</v>
      </c>
      <c r="D85" s="34" t="s">
        <v>37</v>
      </c>
      <c r="E85" s="34" t="s">
        <v>14</v>
      </c>
      <c r="F85" s="34" t="s">
        <v>14</v>
      </c>
      <c r="G85" s="35">
        <f>G86+G91+G94+G96+G98+G101</f>
        <v>279347697</v>
      </c>
      <c r="H85" s="35">
        <f t="shared" ref="H85:I85" si="31">H86+H91+H94+H96+H98+H101</f>
        <v>255122007</v>
      </c>
      <c r="I85" s="36">
        <f t="shared" si="31"/>
        <v>253279807</v>
      </c>
    </row>
    <row r="86" spans="1:9" ht="45" x14ac:dyDescent="0.25">
      <c r="A86" s="17" t="s">
        <v>323</v>
      </c>
      <c r="B86" s="18" t="s">
        <v>99</v>
      </c>
      <c r="C86" s="19" t="s">
        <v>101</v>
      </c>
      <c r="D86" s="19" t="s">
        <v>37</v>
      </c>
      <c r="E86" s="19" t="s">
        <v>103</v>
      </c>
      <c r="F86" s="19" t="s">
        <v>14</v>
      </c>
      <c r="G86" s="20">
        <f>G87+G88+G89+G90</f>
        <v>180212200</v>
      </c>
      <c r="H86" s="20">
        <f t="shared" ref="H86:I86" si="32">H87+H88+H89+H90</f>
        <v>164422300</v>
      </c>
      <c r="I86" s="21">
        <f t="shared" si="32"/>
        <v>162580100</v>
      </c>
    </row>
    <row r="87" spans="1:9" ht="60" x14ac:dyDescent="0.25">
      <c r="A87" s="17" t="s">
        <v>28</v>
      </c>
      <c r="B87" s="18" t="s">
        <v>99</v>
      </c>
      <c r="C87" s="19" t="s">
        <v>101</v>
      </c>
      <c r="D87" s="19" t="s">
        <v>37</v>
      </c>
      <c r="E87" s="19" t="s">
        <v>103</v>
      </c>
      <c r="F87" s="19" t="s">
        <v>29</v>
      </c>
      <c r="G87" s="20">
        <v>163602500</v>
      </c>
      <c r="H87" s="20">
        <v>149478200</v>
      </c>
      <c r="I87" s="21">
        <v>147797800</v>
      </c>
    </row>
    <row r="88" spans="1:9" ht="15" x14ac:dyDescent="0.25">
      <c r="A88" s="17" t="s">
        <v>75</v>
      </c>
      <c r="B88" s="18" t="s">
        <v>99</v>
      </c>
      <c r="C88" s="19" t="s">
        <v>101</v>
      </c>
      <c r="D88" s="19" t="s">
        <v>37</v>
      </c>
      <c r="E88" s="19" t="s">
        <v>103</v>
      </c>
      <c r="F88" s="19" t="s">
        <v>76</v>
      </c>
      <c r="G88" s="20">
        <v>1000000</v>
      </c>
      <c r="H88" s="20">
        <v>500000</v>
      </c>
      <c r="I88" s="21">
        <v>500000</v>
      </c>
    </row>
    <row r="89" spans="1:9" ht="60" x14ac:dyDescent="0.25">
      <c r="A89" s="17" t="s">
        <v>104</v>
      </c>
      <c r="B89" s="18" t="s">
        <v>99</v>
      </c>
      <c r="C89" s="19" t="s">
        <v>101</v>
      </c>
      <c r="D89" s="19" t="s">
        <v>37</v>
      </c>
      <c r="E89" s="19" t="s">
        <v>103</v>
      </c>
      <c r="F89" s="19" t="s">
        <v>105</v>
      </c>
      <c r="G89" s="20">
        <v>15509700</v>
      </c>
      <c r="H89" s="20">
        <v>14364100</v>
      </c>
      <c r="I89" s="21">
        <v>14202300</v>
      </c>
    </row>
    <row r="90" spans="1:9" ht="15" x14ac:dyDescent="0.25">
      <c r="A90" s="17" t="s">
        <v>106</v>
      </c>
      <c r="B90" s="18" t="s">
        <v>99</v>
      </c>
      <c r="C90" s="19" t="s">
        <v>101</v>
      </c>
      <c r="D90" s="19" t="s">
        <v>37</v>
      </c>
      <c r="E90" s="19" t="s">
        <v>103</v>
      </c>
      <c r="F90" s="19" t="s">
        <v>107</v>
      </c>
      <c r="G90" s="20">
        <v>100000</v>
      </c>
      <c r="H90" s="20">
        <v>80000</v>
      </c>
      <c r="I90" s="21">
        <v>80000</v>
      </c>
    </row>
    <row r="91" spans="1:9" ht="111.75" customHeight="1" x14ac:dyDescent="0.25">
      <c r="A91" s="17" t="s">
        <v>310</v>
      </c>
      <c r="B91" s="18" t="s">
        <v>99</v>
      </c>
      <c r="C91" s="19" t="s">
        <v>101</v>
      </c>
      <c r="D91" s="19" t="s">
        <v>37</v>
      </c>
      <c r="E91" s="19" t="s">
        <v>108</v>
      </c>
      <c r="F91" s="19" t="s">
        <v>14</v>
      </c>
      <c r="G91" s="20">
        <f>G92+G93</f>
        <v>304000</v>
      </c>
      <c r="H91" s="20">
        <f t="shared" ref="H91:I91" si="33">H92+H93</f>
        <v>0</v>
      </c>
      <c r="I91" s="21">
        <f t="shared" si="33"/>
        <v>0</v>
      </c>
    </row>
    <row r="92" spans="1:9" ht="15" x14ac:dyDescent="0.25">
      <c r="A92" s="17" t="s">
        <v>75</v>
      </c>
      <c r="B92" s="18" t="s">
        <v>99</v>
      </c>
      <c r="C92" s="19" t="s">
        <v>101</v>
      </c>
      <c r="D92" s="19" t="s">
        <v>37</v>
      </c>
      <c r="E92" s="19" t="s">
        <v>108</v>
      </c>
      <c r="F92" s="19" t="s">
        <v>76</v>
      </c>
      <c r="G92" s="20">
        <v>266000</v>
      </c>
      <c r="H92" s="20">
        <v>0</v>
      </c>
      <c r="I92" s="21">
        <v>0</v>
      </c>
    </row>
    <row r="93" spans="1:9" ht="15" x14ac:dyDescent="0.25">
      <c r="A93" s="17" t="s">
        <v>106</v>
      </c>
      <c r="B93" s="18" t="s">
        <v>99</v>
      </c>
      <c r="C93" s="19" t="s">
        <v>101</v>
      </c>
      <c r="D93" s="19" t="s">
        <v>37</v>
      </c>
      <c r="E93" s="19" t="s">
        <v>108</v>
      </c>
      <c r="F93" s="19" t="s">
        <v>107</v>
      </c>
      <c r="G93" s="20">
        <v>38000</v>
      </c>
      <c r="H93" s="20">
        <v>0</v>
      </c>
      <c r="I93" s="21">
        <v>0</v>
      </c>
    </row>
    <row r="94" spans="1:9" ht="90" x14ac:dyDescent="0.25">
      <c r="A94" s="17" t="s">
        <v>311</v>
      </c>
      <c r="B94" s="18" t="s">
        <v>99</v>
      </c>
      <c r="C94" s="19" t="s">
        <v>101</v>
      </c>
      <c r="D94" s="19" t="s">
        <v>37</v>
      </c>
      <c r="E94" s="19" t="s">
        <v>109</v>
      </c>
      <c r="F94" s="19" t="s">
        <v>14</v>
      </c>
      <c r="G94" s="20">
        <f>G95</f>
        <v>1820000</v>
      </c>
      <c r="H94" s="20">
        <f t="shared" ref="H94:I94" si="34">H95</f>
        <v>0</v>
      </c>
      <c r="I94" s="21">
        <f t="shared" si="34"/>
        <v>0</v>
      </c>
    </row>
    <row r="95" spans="1:9" ht="15" x14ac:dyDescent="0.25">
      <c r="A95" s="17" t="s">
        <v>75</v>
      </c>
      <c r="B95" s="18" t="s">
        <v>99</v>
      </c>
      <c r="C95" s="19" t="s">
        <v>101</v>
      </c>
      <c r="D95" s="19" t="s">
        <v>37</v>
      </c>
      <c r="E95" s="19" t="s">
        <v>109</v>
      </c>
      <c r="F95" s="19" t="s">
        <v>76</v>
      </c>
      <c r="G95" s="20">
        <v>1820000</v>
      </c>
      <c r="H95" s="20">
        <v>0</v>
      </c>
      <c r="I95" s="21">
        <v>0</v>
      </c>
    </row>
    <row r="96" spans="1:9" ht="90" x14ac:dyDescent="0.25">
      <c r="A96" s="17" t="s">
        <v>110</v>
      </c>
      <c r="B96" s="18" t="s">
        <v>99</v>
      </c>
      <c r="C96" s="19" t="s">
        <v>101</v>
      </c>
      <c r="D96" s="19" t="s">
        <v>37</v>
      </c>
      <c r="E96" s="19" t="s">
        <v>111</v>
      </c>
      <c r="F96" s="19" t="s">
        <v>14</v>
      </c>
      <c r="G96" s="20">
        <f>G97</f>
        <v>95790</v>
      </c>
      <c r="H96" s="20">
        <f t="shared" ref="H96:I96" si="35">H97</f>
        <v>0</v>
      </c>
      <c r="I96" s="21">
        <f t="shared" si="35"/>
        <v>0</v>
      </c>
    </row>
    <row r="97" spans="1:9" ht="15" x14ac:dyDescent="0.25">
      <c r="A97" s="17" t="s">
        <v>75</v>
      </c>
      <c r="B97" s="18" t="s">
        <v>99</v>
      </c>
      <c r="C97" s="19" t="s">
        <v>101</v>
      </c>
      <c r="D97" s="19" t="s">
        <v>37</v>
      </c>
      <c r="E97" s="19" t="s">
        <v>111</v>
      </c>
      <c r="F97" s="19" t="s">
        <v>76</v>
      </c>
      <c r="G97" s="20">
        <v>95790</v>
      </c>
      <c r="H97" s="20">
        <v>0</v>
      </c>
      <c r="I97" s="21">
        <v>0</v>
      </c>
    </row>
    <row r="98" spans="1:9" ht="109.5" customHeight="1" x14ac:dyDescent="0.25">
      <c r="A98" s="17" t="s">
        <v>112</v>
      </c>
      <c r="B98" s="18" t="s">
        <v>99</v>
      </c>
      <c r="C98" s="19" t="s">
        <v>101</v>
      </c>
      <c r="D98" s="19" t="s">
        <v>37</v>
      </c>
      <c r="E98" s="19" t="s">
        <v>113</v>
      </c>
      <c r="F98" s="19" t="s">
        <v>14</v>
      </c>
      <c r="G98" s="20">
        <f>G99+G100</f>
        <v>16000</v>
      </c>
      <c r="H98" s="20">
        <f t="shared" ref="H98:I98" si="36">H99+H100</f>
        <v>0</v>
      </c>
      <c r="I98" s="21">
        <f t="shared" si="36"/>
        <v>0</v>
      </c>
    </row>
    <row r="99" spans="1:9" ht="15" x14ac:dyDescent="0.25">
      <c r="A99" s="17" t="s">
        <v>75</v>
      </c>
      <c r="B99" s="18" t="s">
        <v>99</v>
      </c>
      <c r="C99" s="19" t="s">
        <v>101</v>
      </c>
      <c r="D99" s="19" t="s">
        <v>37</v>
      </c>
      <c r="E99" s="19" t="s">
        <v>113</v>
      </c>
      <c r="F99" s="19" t="s">
        <v>76</v>
      </c>
      <c r="G99" s="20">
        <v>14000</v>
      </c>
      <c r="H99" s="20">
        <v>0</v>
      </c>
      <c r="I99" s="21">
        <v>0</v>
      </c>
    </row>
    <row r="100" spans="1:9" ht="15" x14ac:dyDescent="0.25">
      <c r="A100" s="17" t="s">
        <v>106</v>
      </c>
      <c r="B100" s="18" t="s">
        <v>99</v>
      </c>
      <c r="C100" s="19" t="s">
        <v>101</v>
      </c>
      <c r="D100" s="19" t="s">
        <v>37</v>
      </c>
      <c r="E100" s="19" t="s">
        <v>113</v>
      </c>
      <c r="F100" s="19" t="s">
        <v>107</v>
      </c>
      <c r="G100" s="20">
        <v>2000</v>
      </c>
      <c r="H100" s="20">
        <v>0</v>
      </c>
      <c r="I100" s="21">
        <v>0</v>
      </c>
    </row>
    <row r="101" spans="1:9" ht="15" x14ac:dyDescent="0.25">
      <c r="A101" s="17" t="s">
        <v>114</v>
      </c>
      <c r="B101" s="18" t="s">
        <v>99</v>
      </c>
      <c r="C101" s="19" t="s">
        <v>101</v>
      </c>
      <c r="D101" s="19" t="s">
        <v>37</v>
      </c>
      <c r="E101" s="19" t="s">
        <v>115</v>
      </c>
      <c r="F101" s="19" t="s">
        <v>14</v>
      </c>
      <c r="G101" s="20">
        <f>G102+G103+G104+G105</f>
        <v>96899707</v>
      </c>
      <c r="H101" s="20">
        <f t="shared" ref="H101:I101" si="37">H102+H103+H104+H105</f>
        <v>90699707</v>
      </c>
      <c r="I101" s="21">
        <f t="shared" si="37"/>
        <v>90699707</v>
      </c>
    </row>
    <row r="102" spans="1:9" ht="60" x14ac:dyDescent="0.25">
      <c r="A102" s="17" t="s">
        <v>28</v>
      </c>
      <c r="B102" s="18" t="s">
        <v>99</v>
      </c>
      <c r="C102" s="19" t="s">
        <v>101</v>
      </c>
      <c r="D102" s="19" t="s">
        <v>37</v>
      </c>
      <c r="E102" s="19" t="s">
        <v>115</v>
      </c>
      <c r="F102" s="19" t="s">
        <v>29</v>
      </c>
      <c r="G102" s="20">
        <v>78545629</v>
      </c>
      <c r="H102" s="20">
        <v>77545629</v>
      </c>
      <c r="I102" s="21">
        <v>77545629</v>
      </c>
    </row>
    <row r="103" spans="1:9" ht="15" x14ac:dyDescent="0.25">
      <c r="A103" s="17" t="s">
        <v>75</v>
      </c>
      <c r="B103" s="18" t="s">
        <v>99</v>
      </c>
      <c r="C103" s="19" t="s">
        <v>101</v>
      </c>
      <c r="D103" s="19" t="s">
        <v>37</v>
      </c>
      <c r="E103" s="19" t="s">
        <v>115</v>
      </c>
      <c r="F103" s="19" t="s">
        <v>76</v>
      </c>
      <c r="G103" s="20">
        <v>6912639</v>
      </c>
      <c r="H103" s="20">
        <v>2712639</v>
      </c>
      <c r="I103" s="21">
        <v>2712639</v>
      </c>
    </row>
    <row r="104" spans="1:9" ht="60" x14ac:dyDescent="0.25">
      <c r="A104" s="17" t="s">
        <v>104</v>
      </c>
      <c r="B104" s="18" t="s">
        <v>99</v>
      </c>
      <c r="C104" s="19" t="s">
        <v>101</v>
      </c>
      <c r="D104" s="19" t="s">
        <v>37</v>
      </c>
      <c r="E104" s="19" t="s">
        <v>115</v>
      </c>
      <c r="F104" s="19" t="s">
        <v>105</v>
      </c>
      <c r="G104" s="20">
        <v>10725094</v>
      </c>
      <c r="H104" s="20">
        <v>10025094</v>
      </c>
      <c r="I104" s="21">
        <v>10025094</v>
      </c>
    </row>
    <row r="105" spans="1:9" ht="15" x14ac:dyDescent="0.25">
      <c r="A105" s="17" t="s">
        <v>106</v>
      </c>
      <c r="B105" s="18" t="s">
        <v>99</v>
      </c>
      <c r="C105" s="19" t="s">
        <v>101</v>
      </c>
      <c r="D105" s="19" t="s">
        <v>37</v>
      </c>
      <c r="E105" s="19" t="s">
        <v>115</v>
      </c>
      <c r="F105" s="19" t="s">
        <v>107</v>
      </c>
      <c r="G105" s="20">
        <v>716345</v>
      </c>
      <c r="H105" s="20">
        <v>416345</v>
      </c>
      <c r="I105" s="21">
        <v>416345</v>
      </c>
    </row>
    <row r="106" spans="1:9" ht="14.25" x14ac:dyDescent="0.2">
      <c r="A106" s="32" t="s">
        <v>116</v>
      </c>
      <c r="B106" s="33" t="s">
        <v>99</v>
      </c>
      <c r="C106" s="34" t="s">
        <v>101</v>
      </c>
      <c r="D106" s="34" t="s">
        <v>58</v>
      </c>
      <c r="E106" s="34" t="s">
        <v>14</v>
      </c>
      <c r="F106" s="34" t="s">
        <v>14</v>
      </c>
      <c r="G106" s="35">
        <f>G107+G112+G115+G125+G128+G131+G134+G137+G140+G142+G148+G152+G155</f>
        <v>465603502</v>
      </c>
      <c r="H106" s="35">
        <f t="shared" ref="H106:I106" si="38">H107+H112+H115+H125+H128+H131+H134+H137+H140+H142+H148+H152+H155</f>
        <v>456088697</v>
      </c>
      <c r="I106" s="36">
        <f t="shared" si="38"/>
        <v>447352012</v>
      </c>
    </row>
    <row r="107" spans="1:9" ht="15" x14ac:dyDescent="0.25">
      <c r="A107" s="17" t="s">
        <v>324</v>
      </c>
      <c r="B107" s="18" t="s">
        <v>99</v>
      </c>
      <c r="C107" s="19" t="s">
        <v>101</v>
      </c>
      <c r="D107" s="19" t="s">
        <v>58</v>
      </c>
      <c r="E107" s="19" t="s">
        <v>117</v>
      </c>
      <c r="F107" s="19" t="s">
        <v>14</v>
      </c>
      <c r="G107" s="20">
        <f>G108+G109+G110+G111</f>
        <v>214989200</v>
      </c>
      <c r="H107" s="20">
        <f t="shared" ref="H107:I107" si="39">H108+H109+H110+H111</f>
        <v>213793600</v>
      </c>
      <c r="I107" s="21">
        <f t="shared" si="39"/>
        <v>213834100</v>
      </c>
    </row>
    <row r="108" spans="1:9" ht="60" x14ac:dyDescent="0.25">
      <c r="A108" s="17" t="s">
        <v>28</v>
      </c>
      <c r="B108" s="18" t="s">
        <v>99</v>
      </c>
      <c r="C108" s="19" t="s">
        <v>101</v>
      </c>
      <c r="D108" s="19" t="s">
        <v>58</v>
      </c>
      <c r="E108" s="19" t="s">
        <v>117</v>
      </c>
      <c r="F108" s="19" t="s">
        <v>29</v>
      </c>
      <c r="G108" s="20">
        <v>160349600</v>
      </c>
      <c r="H108" s="20">
        <v>160625400</v>
      </c>
      <c r="I108" s="21">
        <v>160665900</v>
      </c>
    </row>
    <row r="109" spans="1:9" ht="15" x14ac:dyDescent="0.25">
      <c r="A109" s="17" t="s">
        <v>75</v>
      </c>
      <c r="B109" s="18" t="s">
        <v>99</v>
      </c>
      <c r="C109" s="19" t="s">
        <v>101</v>
      </c>
      <c r="D109" s="19" t="s">
        <v>58</v>
      </c>
      <c r="E109" s="19" t="s">
        <v>117</v>
      </c>
      <c r="F109" s="19" t="s">
        <v>76</v>
      </c>
      <c r="G109" s="20">
        <v>6800000</v>
      </c>
      <c r="H109" s="20">
        <v>6500000</v>
      </c>
      <c r="I109" s="21">
        <v>6500000</v>
      </c>
    </row>
    <row r="110" spans="1:9" ht="60" x14ac:dyDescent="0.25">
      <c r="A110" s="17" t="s">
        <v>104</v>
      </c>
      <c r="B110" s="18" t="s">
        <v>99</v>
      </c>
      <c r="C110" s="19" t="s">
        <v>101</v>
      </c>
      <c r="D110" s="19" t="s">
        <v>58</v>
      </c>
      <c r="E110" s="19" t="s">
        <v>117</v>
      </c>
      <c r="F110" s="19" t="s">
        <v>105</v>
      </c>
      <c r="G110" s="20">
        <v>46039600</v>
      </c>
      <c r="H110" s="20">
        <v>45168200</v>
      </c>
      <c r="I110" s="21">
        <v>45168200</v>
      </c>
    </row>
    <row r="111" spans="1:9" ht="15" x14ac:dyDescent="0.25">
      <c r="A111" s="17" t="s">
        <v>106</v>
      </c>
      <c r="B111" s="18" t="s">
        <v>99</v>
      </c>
      <c r="C111" s="19" t="s">
        <v>101</v>
      </c>
      <c r="D111" s="19" t="s">
        <v>58</v>
      </c>
      <c r="E111" s="19" t="s">
        <v>117</v>
      </c>
      <c r="F111" s="19" t="s">
        <v>107</v>
      </c>
      <c r="G111" s="20">
        <v>1800000</v>
      </c>
      <c r="H111" s="20">
        <v>1500000</v>
      </c>
      <c r="I111" s="21">
        <v>1500000</v>
      </c>
    </row>
    <row r="112" spans="1:9" ht="30" x14ac:dyDescent="0.25">
      <c r="A112" s="17" t="s">
        <v>118</v>
      </c>
      <c r="B112" s="18" t="s">
        <v>99</v>
      </c>
      <c r="C112" s="19" t="s">
        <v>101</v>
      </c>
      <c r="D112" s="19" t="s">
        <v>58</v>
      </c>
      <c r="E112" s="19" t="s">
        <v>119</v>
      </c>
      <c r="F112" s="19" t="s">
        <v>14</v>
      </c>
      <c r="G112" s="20">
        <f>G113+G114</f>
        <v>8111900</v>
      </c>
      <c r="H112" s="20">
        <f t="shared" ref="H112:I112" si="40">H113+H114</f>
        <v>7532300</v>
      </c>
      <c r="I112" s="21">
        <f t="shared" si="40"/>
        <v>7532800</v>
      </c>
    </row>
    <row r="113" spans="1:9" ht="30" x14ac:dyDescent="0.25">
      <c r="A113" s="17" t="s">
        <v>22</v>
      </c>
      <c r="B113" s="18" t="s">
        <v>99</v>
      </c>
      <c r="C113" s="19" t="s">
        <v>101</v>
      </c>
      <c r="D113" s="19" t="s">
        <v>58</v>
      </c>
      <c r="E113" s="19" t="s">
        <v>119</v>
      </c>
      <c r="F113" s="19" t="s">
        <v>23</v>
      </c>
      <c r="G113" s="20">
        <v>1601964</v>
      </c>
      <c r="H113" s="20">
        <v>1601964</v>
      </c>
      <c r="I113" s="21">
        <v>1601964</v>
      </c>
    </row>
    <row r="114" spans="1:9" ht="15" x14ac:dyDescent="0.25">
      <c r="A114" s="17" t="s">
        <v>106</v>
      </c>
      <c r="B114" s="18" t="s">
        <v>99</v>
      </c>
      <c r="C114" s="19" t="s">
        <v>101</v>
      </c>
      <c r="D114" s="19" t="s">
        <v>58</v>
      </c>
      <c r="E114" s="19" t="s">
        <v>119</v>
      </c>
      <c r="F114" s="19" t="s">
        <v>107</v>
      </c>
      <c r="G114" s="20">
        <v>6509936</v>
      </c>
      <c r="H114" s="20">
        <v>5930336</v>
      </c>
      <c r="I114" s="21">
        <v>5930836</v>
      </c>
    </row>
    <row r="115" spans="1:9" ht="90" x14ac:dyDescent="0.25">
      <c r="A115" s="17" t="s">
        <v>325</v>
      </c>
      <c r="B115" s="18" t="s">
        <v>99</v>
      </c>
      <c r="C115" s="19" t="s">
        <v>101</v>
      </c>
      <c r="D115" s="19" t="s">
        <v>58</v>
      </c>
      <c r="E115" s="19" t="s">
        <v>120</v>
      </c>
      <c r="F115" s="19" t="s">
        <v>14</v>
      </c>
      <c r="G115" s="20">
        <f>G116+G117+G118+G119+G120+G121+G122+G123+G124</f>
        <v>61942200</v>
      </c>
      <c r="H115" s="20">
        <f t="shared" ref="H115:I115" si="41">H116+H117+H118+H119+H120+H121+H122+H123+H124</f>
        <v>58262900</v>
      </c>
      <c r="I115" s="21">
        <f t="shared" si="41"/>
        <v>58267200</v>
      </c>
    </row>
    <row r="116" spans="1:9" ht="30" x14ac:dyDescent="0.25">
      <c r="A116" s="17" t="s">
        <v>87</v>
      </c>
      <c r="B116" s="18" t="s">
        <v>99</v>
      </c>
      <c r="C116" s="19" t="s">
        <v>101</v>
      </c>
      <c r="D116" s="19" t="s">
        <v>58</v>
      </c>
      <c r="E116" s="19" t="s">
        <v>120</v>
      </c>
      <c r="F116" s="19" t="s">
        <v>88</v>
      </c>
      <c r="G116" s="20">
        <v>14471940</v>
      </c>
      <c r="H116" s="20">
        <v>14471940</v>
      </c>
      <c r="I116" s="21">
        <v>14471940</v>
      </c>
    </row>
    <row r="117" spans="1:9" ht="30" x14ac:dyDescent="0.25">
      <c r="A117" s="17" t="s">
        <v>121</v>
      </c>
      <c r="B117" s="18" t="s">
        <v>99</v>
      </c>
      <c r="C117" s="19" t="s">
        <v>101</v>
      </c>
      <c r="D117" s="19" t="s">
        <v>58</v>
      </c>
      <c r="E117" s="19" t="s">
        <v>120</v>
      </c>
      <c r="F117" s="19" t="s">
        <v>122</v>
      </c>
      <c r="G117" s="20">
        <v>1900</v>
      </c>
      <c r="H117" s="20">
        <v>1900</v>
      </c>
      <c r="I117" s="21">
        <v>1900</v>
      </c>
    </row>
    <row r="118" spans="1:9" ht="30" x14ac:dyDescent="0.25">
      <c r="A118" s="17" t="s">
        <v>89</v>
      </c>
      <c r="B118" s="18" t="s">
        <v>99</v>
      </c>
      <c r="C118" s="19" t="s">
        <v>101</v>
      </c>
      <c r="D118" s="19" t="s">
        <v>58</v>
      </c>
      <c r="E118" s="19" t="s">
        <v>120</v>
      </c>
      <c r="F118" s="19" t="s">
        <v>90</v>
      </c>
      <c r="G118" s="20">
        <v>35000</v>
      </c>
      <c r="H118" s="20">
        <v>35000</v>
      </c>
      <c r="I118" s="21">
        <v>35000</v>
      </c>
    </row>
    <row r="119" spans="1:9" ht="30" x14ac:dyDescent="0.25">
      <c r="A119" s="17" t="s">
        <v>123</v>
      </c>
      <c r="B119" s="18" t="s">
        <v>99</v>
      </c>
      <c r="C119" s="19" t="s">
        <v>101</v>
      </c>
      <c r="D119" s="19" t="s">
        <v>58</v>
      </c>
      <c r="E119" s="19" t="s">
        <v>120</v>
      </c>
      <c r="F119" s="19" t="s">
        <v>124</v>
      </c>
      <c r="G119" s="20">
        <v>1619520</v>
      </c>
      <c r="H119" s="20">
        <v>0</v>
      </c>
      <c r="I119" s="21">
        <v>0</v>
      </c>
    </row>
    <row r="120" spans="1:9" ht="30" x14ac:dyDescent="0.25">
      <c r="A120" s="17" t="s">
        <v>22</v>
      </c>
      <c r="B120" s="18" t="s">
        <v>99</v>
      </c>
      <c r="C120" s="19" t="s">
        <v>101</v>
      </c>
      <c r="D120" s="19" t="s">
        <v>58</v>
      </c>
      <c r="E120" s="19" t="s">
        <v>120</v>
      </c>
      <c r="F120" s="19" t="s">
        <v>23</v>
      </c>
      <c r="G120" s="20">
        <v>2888890</v>
      </c>
      <c r="H120" s="20">
        <v>2893631</v>
      </c>
      <c r="I120" s="21">
        <v>3033631</v>
      </c>
    </row>
    <row r="121" spans="1:9" ht="60" x14ac:dyDescent="0.25">
      <c r="A121" s="17" t="s">
        <v>104</v>
      </c>
      <c r="B121" s="18" t="s">
        <v>99</v>
      </c>
      <c r="C121" s="19" t="s">
        <v>101</v>
      </c>
      <c r="D121" s="19" t="s">
        <v>58</v>
      </c>
      <c r="E121" s="19" t="s">
        <v>120</v>
      </c>
      <c r="F121" s="19" t="s">
        <v>105</v>
      </c>
      <c r="G121" s="20">
        <v>39984034</v>
      </c>
      <c r="H121" s="20">
        <v>39973629</v>
      </c>
      <c r="I121" s="21">
        <v>39977929</v>
      </c>
    </row>
    <row r="122" spans="1:9" ht="15" x14ac:dyDescent="0.25">
      <c r="A122" s="17" t="s">
        <v>106</v>
      </c>
      <c r="B122" s="18" t="s">
        <v>99</v>
      </c>
      <c r="C122" s="19" t="s">
        <v>101</v>
      </c>
      <c r="D122" s="19" t="s">
        <v>58</v>
      </c>
      <c r="E122" s="19" t="s">
        <v>120</v>
      </c>
      <c r="F122" s="19" t="s">
        <v>107</v>
      </c>
      <c r="G122" s="20">
        <v>2894116</v>
      </c>
      <c r="H122" s="20">
        <v>840000</v>
      </c>
      <c r="I122" s="21">
        <v>700000</v>
      </c>
    </row>
    <row r="123" spans="1:9" ht="21" customHeight="1" x14ac:dyDescent="0.25">
      <c r="A123" s="17" t="s">
        <v>78</v>
      </c>
      <c r="B123" s="18" t="s">
        <v>99</v>
      </c>
      <c r="C123" s="19" t="s">
        <v>101</v>
      </c>
      <c r="D123" s="19" t="s">
        <v>58</v>
      </c>
      <c r="E123" s="19" t="s">
        <v>120</v>
      </c>
      <c r="F123" s="19" t="s">
        <v>79</v>
      </c>
      <c r="G123" s="20">
        <v>38000</v>
      </c>
      <c r="H123" s="20">
        <v>38000</v>
      </c>
      <c r="I123" s="21">
        <v>38000</v>
      </c>
    </row>
    <row r="124" spans="1:9" ht="15" x14ac:dyDescent="0.25">
      <c r="A124" s="17" t="s">
        <v>91</v>
      </c>
      <c r="B124" s="18" t="s">
        <v>99</v>
      </c>
      <c r="C124" s="19" t="s">
        <v>101</v>
      </c>
      <c r="D124" s="19" t="s">
        <v>58</v>
      </c>
      <c r="E124" s="19" t="s">
        <v>120</v>
      </c>
      <c r="F124" s="19" t="s">
        <v>92</v>
      </c>
      <c r="G124" s="20">
        <v>8800</v>
      </c>
      <c r="H124" s="20">
        <v>8800</v>
      </c>
      <c r="I124" s="21">
        <v>8800</v>
      </c>
    </row>
    <row r="125" spans="1:9" ht="111.75" customHeight="1" x14ac:dyDescent="0.25">
      <c r="A125" s="17" t="s">
        <v>310</v>
      </c>
      <c r="B125" s="18" t="s">
        <v>99</v>
      </c>
      <c r="C125" s="19" t="s">
        <v>101</v>
      </c>
      <c r="D125" s="19" t="s">
        <v>58</v>
      </c>
      <c r="E125" s="19" t="s">
        <v>108</v>
      </c>
      <c r="F125" s="19" t="s">
        <v>14</v>
      </c>
      <c r="G125" s="20">
        <f>G126+G127</f>
        <v>756000</v>
      </c>
      <c r="H125" s="20">
        <f t="shared" ref="H125:I125" si="42">H126+H127</f>
        <v>0</v>
      </c>
      <c r="I125" s="21">
        <f t="shared" si="42"/>
        <v>0</v>
      </c>
    </row>
    <row r="126" spans="1:9" ht="15" x14ac:dyDescent="0.25">
      <c r="A126" s="17" t="s">
        <v>75</v>
      </c>
      <c r="B126" s="18" t="s">
        <v>99</v>
      </c>
      <c r="C126" s="19" t="s">
        <v>101</v>
      </c>
      <c r="D126" s="19" t="s">
        <v>58</v>
      </c>
      <c r="E126" s="19" t="s">
        <v>108</v>
      </c>
      <c r="F126" s="19" t="s">
        <v>76</v>
      </c>
      <c r="G126" s="20">
        <v>656000</v>
      </c>
      <c r="H126" s="20">
        <v>0</v>
      </c>
      <c r="I126" s="21">
        <v>0</v>
      </c>
    </row>
    <row r="127" spans="1:9" ht="15" x14ac:dyDescent="0.25">
      <c r="A127" s="17" t="s">
        <v>106</v>
      </c>
      <c r="B127" s="18" t="s">
        <v>99</v>
      </c>
      <c r="C127" s="19" t="s">
        <v>101</v>
      </c>
      <c r="D127" s="19" t="s">
        <v>58</v>
      </c>
      <c r="E127" s="19" t="s">
        <v>108</v>
      </c>
      <c r="F127" s="19" t="s">
        <v>107</v>
      </c>
      <c r="G127" s="20">
        <v>100000</v>
      </c>
      <c r="H127" s="20">
        <v>0</v>
      </c>
      <c r="I127" s="21">
        <v>0</v>
      </c>
    </row>
    <row r="128" spans="1:9" ht="105" x14ac:dyDescent="0.25">
      <c r="A128" s="17" t="s">
        <v>125</v>
      </c>
      <c r="B128" s="18" t="s">
        <v>99</v>
      </c>
      <c r="C128" s="19" t="s">
        <v>101</v>
      </c>
      <c r="D128" s="19" t="s">
        <v>58</v>
      </c>
      <c r="E128" s="19" t="s">
        <v>126</v>
      </c>
      <c r="F128" s="19" t="s">
        <v>14</v>
      </c>
      <c r="G128" s="20">
        <f>G129+G130</f>
        <v>1021600</v>
      </c>
      <c r="H128" s="20">
        <f t="shared" ref="H128:I128" si="43">H129+H130</f>
        <v>560000</v>
      </c>
      <c r="I128" s="21">
        <f t="shared" si="43"/>
        <v>560000</v>
      </c>
    </row>
    <row r="129" spans="1:9" ht="15" x14ac:dyDescent="0.25">
      <c r="A129" s="17" t="s">
        <v>75</v>
      </c>
      <c r="B129" s="18" t="s">
        <v>99</v>
      </c>
      <c r="C129" s="19" t="s">
        <v>101</v>
      </c>
      <c r="D129" s="19" t="s">
        <v>58</v>
      </c>
      <c r="E129" s="19" t="s">
        <v>126</v>
      </c>
      <c r="F129" s="19" t="s">
        <v>76</v>
      </c>
      <c r="G129" s="20">
        <v>511600</v>
      </c>
      <c r="H129" s="20">
        <v>560000</v>
      </c>
      <c r="I129" s="21">
        <v>560000</v>
      </c>
    </row>
    <row r="130" spans="1:9" ht="15" x14ac:dyDescent="0.25">
      <c r="A130" s="17" t="s">
        <v>106</v>
      </c>
      <c r="B130" s="18" t="s">
        <v>99</v>
      </c>
      <c r="C130" s="19" t="s">
        <v>101</v>
      </c>
      <c r="D130" s="19" t="s">
        <v>58</v>
      </c>
      <c r="E130" s="19" t="s">
        <v>126</v>
      </c>
      <c r="F130" s="19" t="s">
        <v>107</v>
      </c>
      <c r="G130" s="20">
        <v>510000</v>
      </c>
      <c r="H130" s="20">
        <v>0</v>
      </c>
      <c r="I130" s="21">
        <v>0</v>
      </c>
    </row>
    <row r="131" spans="1:9" ht="60" x14ac:dyDescent="0.25">
      <c r="A131" s="17" t="s">
        <v>127</v>
      </c>
      <c r="B131" s="18" t="s">
        <v>99</v>
      </c>
      <c r="C131" s="19" t="s">
        <v>101</v>
      </c>
      <c r="D131" s="19" t="s">
        <v>58</v>
      </c>
      <c r="E131" s="19" t="s">
        <v>128</v>
      </c>
      <c r="F131" s="19" t="s">
        <v>14</v>
      </c>
      <c r="G131" s="20">
        <f>G132+G133</f>
        <v>230620</v>
      </c>
      <c r="H131" s="20">
        <f t="shared" ref="H131:I131" si="44">H132+H133</f>
        <v>230620</v>
      </c>
      <c r="I131" s="21">
        <f t="shared" si="44"/>
        <v>230620</v>
      </c>
    </row>
    <row r="132" spans="1:9" ht="15" x14ac:dyDescent="0.25">
      <c r="A132" s="17" t="s">
        <v>75</v>
      </c>
      <c r="B132" s="18" t="s">
        <v>99</v>
      </c>
      <c r="C132" s="19" t="s">
        <v>101</v>
      </c>
      <c r="D132" s="19" t="s">
        <v>58</v>
      </c>
      <c r="E132" s="19" t="s">
        <v>128</v>
      </c>
      <c r="F132" s="19" t="s">
        <v>76</v>
      </c>
      <c r="G132" s="20">
        <v>177529</v>
      </c>
      <c r="H132" s="20">
        <v>177529</v>
      </c>
      <c r="I132" s="21">
        <v>177529</v>
      </c>
    </row>
    <row r="133" spans="1:9" ht="15" x14ac:dyDescent="0.25">
      <c r="A133" s="17" t="s">
        <v>106</v>
      </c>
      <c r="B133" s="18" t="s">
        <v>99</v>
      </c>
      <c r="C133" s="19" t="s">
        <v>101</v>
      </c>
      <c r="D133" s="19" t="s">
        <v>58</v>
      </c>
      <c r="E133" s="19" t="s">
        <v>128</v>
      </c>
      <c r="F133" s="19" t="s">
        <v>107</v>
      </c>
      <c r="G133" s="20">
        <v>53091</v>
      </c>
      <c r="H133" s="20">
        <v>53091</v>
      </c>
      <c r="I133" s="21">
        <v>53091</v>
      </c>
    </row>
    <row r="134" spans="1:9" ht="108.75" customHeight="1" x14ac:dyDescent="0.25">
      <c r="A134" s="17" t="s">
        <v>112</v>
      </c>
      <c r="B134" s="18" t="s">
        <v>99</v>
      </c>
      <c r="C134" s="19" t="s">
        <v>101</v>
      </c>
      <c r="D134" s="19" t="s">
        <v>58</v>
      </c>
      <c r="E134" s="19" t="s">
        <v>113</v>
      </c>
      <c r="F134" s="19" t="s">
        <v>14</v>
      </c>
      <c r="G134" s="20">
        <f>G135+G136</f>
        <v>39790</v>
      </c>
      <c r="H134" s="20">
        <f t="shared" ref="H134:I134" si="45">H135+H136</f>
        <v>0</v>
      </c>
      <c r="I134" s="21">
        <f t="shared" si="45"/>
        <v>0</v>
      </c>
    </row>
    <row r="135" spans="1:9" ht="15" x14ac:dyDescent="0.25">
      <c r="A135" s="17" t="s">
        <v>75</v>
      </c>
      <c r="B135" s="18" t="s">
        <v>99</v>
      </c>
      <c r="C135" s="19" t="s">
        <v>101</v>
      </c>
      <c r="D135" s="19" t="s">
        <v>58</v>
      </c>
      <c r="E135" s="19" t="s">
        <v>113</v>
      </c>
      <c r="F135" s="19" t="s">
        <v>76</v>
      </c>
      <c r="G135" s="20">
        <v>34527</v>
      </c>
      <c r="H135" s="20">
        <v>0</v>
      </c>
      <c r="I135" s="21">
        <v>0</v>
      </c>
    </row>
    <row r="136" spans="1:9" ht="15" x14ac:dyDescent="0.25">
      <c r="A136" s="17" t="s">
        <v>106</v>
      </c>
      <c r="B136" s="18" t="s">
        <v>99</v>
      </c>
      <c r="C136" s="19" t="s">
        <v>101</v>
      </c>
      <c r="D136" s="19" t="s">
        <v>58</v>
      </c>
      <c r="E136" s="19" t="s">
        <v>113</v>
      </c>
      <c r="F136" s="19" t="s">
        <v>107</v>
      </c>
      <c r="G136" s="20">
        <v>5263</v>
      </c>
      <c r="H136" s="20">
        <v>0</v>
      </c>
      <c r="I136" s="21">
        <v>0</v>
      </c>
    </row>
    <row r="137" spans="1:9" ht="15" x14ac:dyDescent="0.25">
      <c r="A137" s="17" t="s">
        <v>129</v>
      </c>
      <c r="B137" s="18" t="s">
        <v>99</v>
      </c>
      <c r="C137" s="19" t="s">
        <v>101</v>
      </c>
      <c r="D137" s="19" t="s">
        <v>58</v>
      </c>
      <c r="E137" s="19" t="s">
        <v>130</v>
      </c>
      <c r="F137" s="19" t="s">
        <v>14</v>
      </c>
      <c r="G137" s="20">
        <f>G138+G139</f>
        <v>1846930</v>
      </c>
      <c r="H137" s="20">
        <f t="shared" ref="H137:I137" si="46">H138+H139</f>
        <v>1033630</v>
      </c>
      <c r="I137" s="21">
        <f t="shared" si="46"/>
        <v>733630</v>
      </c>
    </row>
    <row r="138" spans="1:9" ht="60" x14ac:dyDescent="0.25">
      <c r="A138" s="17" t="s">
        <v>28</v>
      </c>
      <c r="B138" s="18" t="s">
        <v>99</v>
      </c>
      <c r="C138" s="19" t="s">
        <v>101</v>
      </c>
      <c r="D138" s="19" t="s">
        <v>58</v>
      </c>
      <c r="E138" s="19" t="s">
        <v>130</v>
      </c>
      <c r="F138" s="19" t="s">
        <v>29</v>
      </c>
      <c r="G138" s="20">
        <v>533630</v>
      </c>
      <c r="H138" s="20">
        <v>533630</v>
      </c>
      <c r="I138" s="21">
        <v>533630</v>
      </c>
    </row>
    <row r="139" spans="1:9" ht="60" x14ac:dyDescent="0.25">
      <c r="A139" s="17" t="s">
        <v>104</v>
      </c>
      <c r="B139" s="18" t="s">
        <v>99</v>
      </c>
      <c r="C139" s="19" t="s">
        <v>101</v>
      </c>
      <c r="D139" s="19" t="s">
        <v>58</v>
      </c>
      <c r="E139" s="19" t="s">
        <v>130</v>
      </c>
      <c r="F139" s="19" t="s">
        <v>105</v>
      </c>
      <c r="G139" s="20">
        <v>1313300</v>
      </c>
      <c r="H139" s="20">
        <v>500000</v>
      </c>
      <c r="I139" s="21">
        <v>200000</v>
      </c>
    </row>
    <row r="140" spans="1:9" ht="30" x14ac:dyDescent="0.25">
      <c r="A140" s="17" t="s">
        <v>131</v>
      </c>
      <c r="B140" s="18" t="s">
        <v>99</v>
      </c>
      <c r="C140" s="19" t="s">
        <v>101</v>
      </c>
      <c r="D140" s="19" t="s">
        <v>58</v>
      </c>
      <c r="E140" s="19" t="s">
        <v>132</v>
      </c>
      <c r="F140" s="19" t="s">
        <v>14</v>
      </c>
      <c r="G140" s="20">
        <f>G141</f>
        <v>18031</v>
      </c>
      <c r="H140" s="20">
        <f t="shared" ref="H140:I140" si="47">H141</f>
        <v>18031</v>
      </c>
      <c r="I140" s="21">
        <f t="shared" si="47"/>
        <v>18031</v>
      </c>
    </row>
    <row r="141" spans="1:9" ht="30" x14ac:dyDescent="0.25">
      <c r="A141" s="17" t="s">
        <v>87</v>
      </c>
      <c r="B141" s="18" t="s">
        <v>99</v>
      </c>
      <c r="C141" s="19" t="s">
        <v>101</v>
      </c>
      <c r="D141" s="19" t="s">
        <v>58</v>
      </c>
      <c r="E141" s="19" t="s">
        <v>132</v>
      </c>
      <c r="F141" s="19" t="s">
        <v>88</v>
      </c>
      <c r="G141" s="20">
        <v>18031</v>
      </c>
      <c r="H141" s="20">
        <v>18031</v>
      </c>
      <c r="I141" s="21">
        <v>18031</v>
      </c>
    </row>
    <row r="142" spans="1:9" ht="30" x14ac:dyDescent="0.25">
      <c r="A142" s="17" t="s">
        <v>133</v>
      </c>
      <c r="B142" s="18" t="s">
        <v>99</v>
      </c>
      <c r="C142" s="19" t="s">
        <v>101</v>
      </c>
      <c r="D142" s="19" t="s">
        <v>58</v>
      </c>
      <c r="E142" s="19" t="s">
        <v>134</v>
      </c>
      <c r="F142" s="19" t="s">
        <v>14</v>
      </c>
      <c r="G142" s="20">
        <f>G143+G144+G145+G146+G147</f>
        <v>110016705</v>
      </c>
      <c r="H142" s="20">
        <f t="shared" ref="H142:I142" si="48">H143+H144+H145+H146+H147</f>
        <v>103706705</v>
      </c>
      <c r="I142" s="21">
        <f t="shared" si="48"/>
        <v>103706705</v>
      </c>
    </row>
    <row r="143" spans="1:9" ht="30" x14ac:dyDescent="0.25">
      <c r="A143" s="17" t="s">
        <v>22</v>
      </c>
      <c r="B143" s="18" t="s">
        <v>99</v>
      </c>
      <c r="C143" s="19" t="s">
        <v>101</v>
      </c>
      <c r="D143" s="19" t="s">
        <v>58</v>
      </c>
      <c r="E143" s="19" t="s">
        <v>134</v>
      </c>
      <c r="F143" s="19" t="s">
        <v>23</v>
      </c>
      <c r="G143" s="20">
        <v>2070</v>
      </c>
      <c r="H143" s="20">
        <v>2070</v>
      </c>
      <c r="I143" s="21">
        <v>2070</v>
      </c>
    </row>
    <row r="144" spans="1:9" ht="60" x14ac:dyDescent="0.25">
      <c r="A144" s="17" t="s">
        <v>28</v>
      </c>
      <c r="B144" s="18" t="s">
        <v>99</v>
      </c>
      <c r="C144" s="19" t="s">
        <v>101</v>
      </c>
      <c r="D144" s="19" t="s">
        <v>58</v>
      </c>
      <c r="E144" s="19" t="s">
        <v>134</v>
      </c>
      <c r="F144" s="19" t="s">
        <v>29</v>
      </c>
      <c r="G144" s="20">
        <v>79281412</v>
      </c>
      <c r="H144" s="20">
        <v>77881412</v>
      </c>
      <c r="I144" s="21">
        <v>77881412</v>
      </c>
    </row>
    <row r="145" spans="1:9" ht="15" x14ac:dyDescent="0.25">
      <c r="A145" s="17" t="s">
        <v>75</v>
      </c>
      <c r="B145" s="18" t="s">
        <v>99</v>
      </c>
      <c r="C145" s="19" t="s">
        <v>101</v>
      </c>
      <c r="D145" s="19" t="s">
        <v>58</v>
      </c>
      <c r="E145" s="19" t="s">
        <v>134</v>
      </c>
      <c r="F145" s="19" t="s">
        <v>76</v>
      </c>
      <c r="G145" s="20">
        <v>4814851</v>
      </c>
      <c r="H145" s="20">
        <v>314851</v>
      </c>
      <c r="I145" s="21">
        <f>1974880-1660029</f>
        <v>314851</v>
      </c>
    </row>
    <row r="146" spans="1:9" ht="60" x14ac:dyDescent="0.25">
      <c r="A146" s="17" t="s">
        <v>104</v>
      </c>
      <c r="B146" s="18" t="s">
        <v>99</v>
      </c>
      <c r="C146" s="19" t="s">
        <v>101</v>
      </c>
      <c r="D146" s="19" t="s">
        <v>58</v>
      </c>
      <c r="E146" s="19" t="s">
        <v>134</v>
      </c>
      <c r="F146" s="19" t="s">
        <v>105</v>
      </c>
      <c r="G146" s="20">
        <v>25805880</v>
      </c>
      <c r="H146" s="20">
        <v>25395880</v>
      </c>
      <c r="I146" s="21">
        <v>25395880</v>
      </c>
    </row>
    <row r="147" spans="1:9" ht="15" x14ac:dyDescent="0.25">
      <c r="A147" s="17" t="s">
        <v>106</v>
      </c>
      <c r="B147" s="18" t="s">
        <v>99</v>
      </c>
      <c r="C147" s="19" t="s">
        <v>101</v>
      </c>
      <c r="D147" s="19" t="s">
        <v>58</v>
      </c>
      <c r="E147" s="19" t="s">
        <v>134</v>
      </c>
      <c r="F147" s="19" t="s">
        <v>107</v>
      </c>
      <c r="G147" s="20">
        <v>112492</v>
      </c>
      <c r="H147" s="20">
        <v>112492</v>
      </c>
      <c r="I147" s="21">
        <v>112492</v>
      </c>
    </row>
    <row r="148" spans="1:9" ht="30" x14ac:dyDescent="0.25">
      <c r="A148" s="17" t="s">
        <v>135</v>
      </c>
      <c r="B148" s="18" t="s">
        <v>99</v>
      </c>
      <c r="C148" s="19" t="s">
        <v>101</v>
      </c>
      <c r="D148" s="19" t="s">
        <v>58</v>
      </c>
      <c r="E148" s="19" t="s">
        <v>136</v>
      </c>
      <c r="F148" s="19" t="s">
        <v>14</v>
      </c>
      <c r="G148" s="20">
        <f>G149+G150+G151</f>
        <v>61633426</v>
      </c>
      <c r="H148" s="20">
        <f t="shared" ref="H148:I148" si="49">H149+H150+H151</f>
        <v>66415411</v>
      </c>
      <c r="I148" s="21">
        <f t="shared" si="49"/>
        <v>57933426</v>
      </c>
    </row>
    <row r="149" spans="1:9" ht="60" x14ac:dyDescent="0.25">
      <c r="A149" s="17" t="s">
        <v>28</v>
      </c>
      <c r="B149" s="18" t="s">
        <v>99</v>
      </c>
      <c r="C149" s="19" t="s">
        <v>101</v>
      </c>
      <c r="D149" s="19" t="s">
        <v>58</v>
      </c>
      <c r="E149" s="19" t="s">
        <v>136</v>
      </c>
      <c r="F149" s="19" t="s">
        <v>29</v>
      </c>
      <c r="G149" s="20">
        <v>23848474</v>
      </c>
      <c r="H149" s="20">
        <v>23248474</v>
      </c>
      <c r="I149" s="21">
        <v>23248474</v>
      </c>
    </row>
    <row r="150" spans="1:9" ht="60" x14ac:dyDescent="0.25">
      <c r="A150" s="17" t="s">
        <v>104</v>
      </c>
      <c r="B150" s="18" t="s">
        <v>99</v>
      </c>
      <c r="C150" s="19" t="s">
        <v>101</v>
      </c>
      <c r="D150" s="19" t="s">
        <v>58</v>
      </c>
      <c r="E150" s="19" t="s">
        <v>136</v>
      </c>
      <c r="F150" s="19" t="s">
        <v>105</v>
      </c>
      <c r="G150" s="20">
        <v>35520912</v>
      </c>
      <c r="H150" s="20">
        <v>34620912</v>
      </c>
      <c r="I150" s="21">
        <v>34620912</v>
      </c>
    </row>
    <row r="151" spans="1:9" ht="15" x14ac:dyDescent="0.25">
      <c r="A151" s="17" t="s">
        <v>106</v>
      </c>
      <c r="B151" s="18" t="s">
        <v>99</v>
      </c>
      <c r="C151" s="19" t="s">
        <v>101</v>
      </c>
      <c r="D151" s="19" t="s">
        <v>58</v>
      </c>
      <c r="E151" s="19" t="s">
        <v>136</v>
      </c>
      <c r="F151" s="19" t="s">
        <v>107</v>
      </c>
      <c r="G151" s="20">
        <v>2264040</v>
      </c>
      <c r="H151" s="20">
        <f>64040+8481985</f>
        <v>8546025</v>
      </c>
      <c r="I151" s="21">
        <v>64040</v>
      </c>
    </row>
    <row r="152" spans="1:9" ht="30" x14ac:dyDescent="0.25">
      <c r="A152" s="17" t="s">
        <v>137</v>
      </c>
      <c r="B152" s="18" t="s">
        <v>99</v>
      </c>
      <c r="C152" s="19" t="s">
        <v>101</v>
      </c>
      <c r="D152" s="19" t="s">
        <v>58</v>
      </c>
      <c r="E152" s="19" t="s">
        <v>138</v>
      </c>
      <c r="F152" s="19" t="s">
        <v>14</v>
      </c>
      <c r="G152" s="20">
        <f>G153+G154</f>
        <v>1021600</v>
      </c>
      <c r="H152" s="20">
        <f t="shared" ref="H152:I152" si="50">H153+H154</f>
        <v>560000</v>
      </c>
      <c r="I152" s="21">
        <f t="shared" si="50"/>
        <v>560000</v>
      </c>
    </row>
    <row r="153" spans="1:9" ht="15" x14ac:dyDescent="0.25">
      <c r="A153" s="17" t="s">
        <v>75</v>
      </c>
      <c r="B153" s="18" t="s">
        <v>99</v>
      </c>
      <c r="C153" s="19" t="s">
        <v>101</v>
      </c>
      <c r="D153" s="19" t="s">
        <v>58</v>
      </c>
      <c r="E153" s="19" t="s">
        <v>138</v>
      </c>
      <c r="F153" s="19" t="s">
        <v>76</v>
      </c>
      <c r="G153" s="20">
        <v>511600</v>
      </c>
      <c r="H153" s="20">
        <v>560000</v>
      </c>
      <c r="I153" s="21">
        <v>560000</v>
      </c>
    </row>
    <row r="154" spans="1:9" ht="15" x14ac:dyDescent="0.25">
      <c r="A154" s="17" t="s">
        <v>106</v>
      </c>
      <c r="B154" s="18" t="s">
        <v>99</v>
      </c>
      <c r="C154" s="19" t="s">
        <v>101</v>
      </c>
      <c r="D154" s="19" t="s">
        <v>58</v>
      </c>
      <c r="E154" s="19" t="s">
        <v>138</v>
      </c>
      <c r="F154" s="19" t="s">
        <v>107</v>
      </c>
      <c r="G154" s="20">
        <v>510000</v>
      </c>
      <c r="H154" s="20">
        <v>0</v>
      </c>
      <c r="I154" s="21">
        <v>0</v>
      </c>
    </row>
    <row r="155" spans="1:9" ht="30" x14ac:dyDescent="0.25">
      <c r="A155" s="17" t="s">
        <v>139</v>
      </c>
      <c r="B155" s="18" t="s">
        <v>99</v>
      </c>
      <c r="C155" s="19" t="s">
        <v>101</v>
      </c>
      <c r="D155" s="19" t="s">
        <v>58</v>
      </c>
      <c r="E155" s="19" t="s">
        <v>140</v>
      </c>
      <c r="F155" s="19" t="s">
        <v>14</v>
      </c>
      <c r="G155" s="20">
        <f>G156+G157</f>
        <v>3975500</v>
      </c>
      <c r="H155" s="20">
        <f t="shared" ref="H155:I155" si="51">H156+H157</f>
        <v>3975500</v>
      </c>
      <c r="I155" s="21">
        <f t="shared" si="51"/>
        <v>3975500</v>
      </c>
    </row>
    <row r="156" spans="1:9" ht="15" x14ac:dyDescent="0.25">
      <c r="A156" s="17" t="s">
        <v>75</v>
      </c>
      <c r="B156" s="18" t="s">
        <v>99</v>
      </c>
      <c r="C156" s="19" t="s">
        <v>101</v>
      </c>
      <c r="D156" s="19" t="s">
        <v>58</v>
      </c>
      <c r="E156" s="19" t="s">
        <v>140</v>
      </c>
      <c r="F156" s="19" t="s">
        <v>76</v>
      </c>
      <c r="G156" s="20">
        <v>3175200</v>
      </c>
      <c r="H156" s="20">
        <v>3175200</v>
      </c>
      <c r="I156" s="21">
        <v>3175200</v>
      </c>
    </row>
    <row r="157" spans="1:9" ht="15" x14ac:dyDescent="0.25">
      <c r="A157" s="17" t="s">
        <v>106</v>
      </c>
      <c r="B157" s="18" t="s">
        <v>99</v>
      </c>
      <c r="C157" s="19" t="s">
        <v>101</v>
      </c>
      <c r="D157" s="19" t="s">
        <v>58</v>
      </c>
      <c r="E157" s="19" t="s">
        <v>140</v>
      </c>
      <c r="F157" s="19" t="s">
        <v>107</v>
      </c>
      <c r="G157" s="20">
        <v>800300</v>
      </c>
      <c r="H157" s="20">
        <v>800300</v>
      </c>
      <c r="I157" s="21">
        <v>800300</v>
      </c>
    </row>
    <row r="158" spans="1:9" ht="14.25" x14ac:dyDescent="0.2">
      <c r="A158" s="32" t="s">
        <v>141</v>
      </c>
      <c r="B158" s="33" t="s">
        <v>99</v>
      </c>
      <c r="C158" s="34" t="s">
        <v>101</v>
      </c>
      <c r="D158" s="34" t="s">
        <v>101</v>
      </c>
      <c r="E158" s="34" t="s">
        <v>14</v>
      </c>
      <c r="F158" s="34" t="s">
        <v>14</v>
      </c>
      <c r="G158" s="35">
        <f>G160+G163+G167</f>
        <v>2266385</v>
      </c>
      <c r="H158" s="35">
        <f t="shared" ref="H158:I158" si="52">H160+H163+H167</f>
        <v>2266385</v>
      </c>
      <c r="I158" s="35">
        <f t="shared" si="52"/>
        <v>2266385</v>
      </c>
    </row>
    <row r="159" spans="1:9" ht="15" x14ac:dyDescent="0.25">
      <c r="A159" s="17" t="s">
        <v>75</v>
      </c>
      <c r="B159" s="18" t="s">
        <v>99</v>
      </c>
      <c r="C159" s="19" t="s">
        <v>101</v>
      </c>
      <c r="D159" s="19" t="s">
        <v>101</v>
      </c>
      <c r="E159" s="19" t="s">
        <v>143</v>
      </c>
      <c r="F159" s="19" t="s">
        <v>76</v>
      </c>
      <c r="G159" s="20">
        <v>0</v>
      </c>
      <c r="H159" s="20">
        <v>0</v>
      </c>
      <c r="I159" s="21">
        <v>164342800</v>
      </c>
    </row>
    <row r="160" spans="1:9" ht="66.75" customHeight="1" x14ac:dyDescent="0.25">
      <c r="A160" s="17" t="s">
        <v>144</v>
      </c>
      <c r="B160" s="18" t="s">
        <v>99</v>
      </c>
      <c r="C160" s="19" t="s">
        <v>101</v>
      </c>
      <c r="D160" s="19" t="s">
        <v>101</v>
      </c>
      <c r="E160" s="19" t="s">
        <v>145</v>
      </c>
      <c r="F160" s="19" t="s">
        <v>14</v>
      </c>
      <c r="G160" s="20">
        <f>G161+G162</f>
        <v>1500000</v>
      </c>
      <c r="H160" s="20">
        <f t="shared" ref="H160:I160" si="53">H161+H162</f>
        <v>1500000</v>
      </c>
      <c r="I160" s="21">
        <f t="shared" si="53"/>
        <v>1500000</v>
      </c>
    </row>
    <row r="161" spans="1:9" ht="15" x14ac:dyDescent="0.25">
      <c r="A161" s="17" t="s">
        <v>75</v>
      </c>
      <c r="B161" s="18" t="s">
        <v>99</v>
      </c>
      <c r="C161" s="19" t="s">
        <v>101</v>
      </c>
      <c r="D161" s="19" t="s">
        <v>101</v>
      </c>
      <c r="E161" s="19" t="s">
        <v>145</v>
      </c>
      <c r="F161" s="19" t="s">
        <v>76</v>
      </c>
      <c r="G161" s="20">
        <v>1000000</v>
      </c>
      <c r="H161" s="20">
        <v>1000000</v>
      </c>
      <c r="I161" s="21">
        <v>1000000</v>
      </c>
    </row>
    <row r="162" spans="1:9" ht="15" x14ac:dyDescent="0.25">
      <c r="A162" s="17" t="s">
        <v>106</v>
      </c>
      <c r="B162" s="18" t="s">
        <v>99</v>
      </c>
      <c r="C162" s="19" t="s">
        <v>101</v>
      </c>
      <c r="D162" s="19" t="s">
        <v>101</v>
      </c>
      <c r="E162" s="19" t="s">
        <v>145</v>
      </c>
      <c r="F162" s="19" t="s">
        <v>107</v>
      </c>
      <c r="G162" s="20">
        <v>500000</v>
      </c>
      <c r="H162" s="20">
        <v>500000</v>
      </c>
      <c r="I162" s="21">
        <v>500000</v>
      </c>
    </row>
    <row r="163" spans="1:9" ht="45" x14ac:dyDescent="0.25">
      <c r="A163" s="17" t="s">
        <v>146</v>
      </c>
      <c r="B163" s="18" t="s">
        <v>99</v>
      </c>
      <c r="C163" s="19" t="s">
        <v>101</v>
      </c>
      <c r="D163" s="19" t="s">
        <v>101</v>
      </c>
      <c r="E163" s="19" t="s">
        <v>147</v>
      </c>
      <c r="F163" s="19" t="s">
        <v>14</v>
      </c>
      <c r="G163" s="20">
        <f>G164+G165+G166</f>
        <v>215000</v>
      </c>
      <c r="H163" s="20">
        <f t="shared" ref="H163:I163" si="54">H164+H165+H166</f>
        <v>215000</v>
      </c>
      <c r="I163" s="21">
        <f t="shared" si="54"/>
        <v>215000</v>
      </c>
    </row>
    <row r="164" spans="1:9" ht="30" x14ac:dyDescent="0.25">
      <c r="A164" s="17" t="s">
        <v>22</v>
      </c>
      <c r="B164" s="18" t="s">
        <v>99</v>
      </c>
      <c r="C164" s="19" t="s">
        <v>101</v>
      </c>
      <c r="D164" s="19" t="s">
        <v>101</v>
      </c>
      <c r="E164" s="19" t="s">
        <v>147</v>
      </c>
      <c r="F164" s="19" t="s">
        <v>23</v>
      </c>
      <c r="G164" s="20">
        <v>20400</v>
      </c>
      <c r="H164" s="20">
        <v>20400</v>
      </c>
      <c r="I164" s="21">
        <v>20400</v>
      </c>
    </row>
    <row r="165" spans="1:9" ht="15" x14ac:dyDescent="0.25">
      <c r="A165" s="17" t="s">
        <v>75</v>
      </c>
      <c r="B165" s="18" t="s">
        <v>99</v>
      </c>
      <c r="C165" s="19" t="s">
        <v>101</v>
      </c>
      <c r="D165" s="19" t="s">
        <v>101</v>
      </c>
      <c r="E165" s="19" t="s">
        <v>147</v>
      </c>
      <c r="F165" s="19" t="s">
        <v>76</v>
      </c>
      <c r="G165" s="20">
        <v>105800</v>
      </c>
      <c r="H165" s="20">
        <v>105800</v>
      </c>
      <c r="I165" s="21">
        <v>105800</v>
      </c>
    </row>
    <row r="166" spans="1:9" ht="15" x14ac:dyDescent="0.25">
      <c r="A166" s="17" t="s">
        <v>106</v>
      </c>
      <c r="B166" s="18" t="s">
        <v>99</v>
      </c>
      <c r="C166" s="19" t="s">
        <v>101</v>
      </c>
      <c r="D166" s="19" t="s">
        <v>101</v>
      </c>
      <c r="E166" s="19" t="s">
        <v>147</v>
      </c>
      <c r="F166" s="19" t="s">
        <v>107</v>
      </c>
      <c r="G166" s="20">
        <v>88800</v>
      </c>
      <c r="H166" s="20">
        <v>88800</v>
      </c>
      <c r="I166" s="21">
        <v>88800</v>
      </c>
    </row>
    <row r="167" spans="1:9" ht="30" x14ac:dyDescent="0.25">
      <c r="A167" s="17" t="s">
        <v>131</v>
      </c>
      <c r="B167" s="18" t="s">
        <v>99</v>
      </c>
      <c r="C167" s="19" t="s">
        <v>101</v>
      </c>
      <c r="D167" s="19" t="s">
        <v>101</v>
      </c>
      <c r="E167" s="19" t="s">
        <v>132</v>
      </c>
      <c r="F167" s="19" t="s">
        <v>14</v>
      </c>
      <c r="G167" s="20">
        <f>G168+G169</f>
        <v>551385</v>
      </c>
      <c r="H167" s="20">
        <f t="shared" ref="H167:I167" si="55">H168+H169</f>
        <v>551385</v>
      </c>
      <c r="I167" s="21">
        <f t="shared" si="55"/>
        <v>551385</v>
      </c>
    </row>
    <row r="168" spans="1:9" ht="15" x14ac:dyDescent="0.25">
      <c r="A168" s="17" t="s">
        <v>75</v>
      </c>
      <c r="B168" s="18" t="s">
        <v>99</v>
      </c>
      <c r="C168" s="19" t="s">
        <v>101</v>
      </c>
      <c r="D168" s="19" t="s">
        <v>101</v>
      </c>
      <c r="E168" s="19" t="s">
        <v>132</v>
      </c>
      <c r="F168" s="19" t="s">
        <v>76</v>
      </c>
      <c r="G168" s="20">
        <v>224800</v>
      </c>
      <c r="H168" s="20">
        <v>224800</v>
      </c>
      <c r="I168" s="21">
        <v>224800</v>
      </c>
    </row>
    <row r="169" spans="1:9" ht="15" x14ac:dyDescent="0.25">
      <c r="A169" s="17" t="s">
        <v>106</v>
      </c>
      <c r="B169" s="18" t="s">
        <v>99</v>
      </c>
      <c r="C169" s="19" t="s">
        <v>101</v>
      </c>
      <c r="D169" s="19" t="s">
        <v>101</v>
      </c>
      <c r="E169" s="19" t="s">
        <v>132</v>
      </c>
      <c r="F169" s="19" t="s">
        <v>107</v>
      </c>
      <c r="G169" s="20">
        <v>326585</v>
      </c>
      <c r="H169" s="20">
        <v>326585</v>
      </c>
      <c r="I169" s="21">
        <v>326585</v>
      </c>
    </row>
    <row r="170" spans="1:9" ht="14.25" x14ac:dyDescent="0.2">
      <c r="A170" s="32" t="s">
        <v>148</v>
      </c>
      <c r="B170" s="33" t="s">
        <v>99</v>
      </c>
      <c r="C170" s="34" t="s">
        <v>101</v>
      </c>
      <c r="D170" s="34" t="s">
        <v>19</v>
      </c>
      <c r="E170" s="34" t="s">
        <v>14</v>
      </c>
      <c r="F170" s="34" t="s">
        <v>14</v>
      </c>
      <c r="G170" s="35">
        <f>G171+G173+G175+G182</f>
        <v>17412970</v>
      </c>
      <c r="H170" s="35">
        <f t="shared" ref="H170:I170" si="56">H171+H173+H175+H182</f>
        <v>14403938</v>
      </c>
      <c r="I170" s="36">
        <f t="shared" si="56"/>
        <v>14403938</v>
      </c>
    </row>
    <row r="171" spans="1:9" ht="120" x14ac:dyDescent="0.25">
      <c r="A171" s="17" t="s">
        <v>149</v>
      </c>
      <c r="B171" s="18" t="s">
        <v>99</v>
      </c>
      <c r="C171" s="19" t="s">
        <v>101</v>
      </c>
      <c r="D171" s="19" t="s">
        <v>19</v>
      </c>
      <c r="E171" s="19" t="s">
        <v>150</v>
      </c>
      <c r="F171" s="19" t="s">
        <v>14</v>
      </c>
      <c r="G171" s="20">
        <f>G172</f>
        <v>80400</v>
      </c>
      <c r="H171" s="20">
        <f t="shared" ref="H171:I171" si="57">H172</f>
        <v>0</v>
      </c>
      <c r="I171" s="21">
        <f t="shared" si="57"/>
        <v>0</v>
      </c>
    </row>
    <row r="172" spans="1:9" ht="15" x14ac:dyDescent="0.25">
      <c r="A172" s="17" t="s">
        <v>106</v>
      </c>
      <c r="B172" s="18" t="s">
        <v>99</v>
      </c>
      <c r="C172" s="19" t="s">
        <v>101</v>
      </c>
      <c r="D172" s="19" t="s">
        <v>19</v>
      </c>
      <c r="E172" s="19" t="s">
        <v>150</v>
      </c>
      <c r="F172" s="19" t="s">
        <v>107</v>
      </c>
      <c r="G172" s="20">
        <v>80400</v>
      </c>
      <c r="H172" s="20">
        <v>0</v>
      </c>
      <c r="I172" s="21">
        <v>0</v>
      </c>
    </row>
    <row r="173" spans="1:9" ht="111.75" customHeight="1" x14ac:dyDescent="0.25">
      <c r="A173" s="17" t="s">
        <v>151</v>
      </c>
      <c r="B173" s="18" t="s">
        <v>99</v>
      </c>
      <c r="C173" s="19" t="s">
        <v>101</v>
      </c>
      <c r="D173" s="19" t="s">
        <v>19</v>
      </c>
      <c r="E173" s="19" t="s">
        <v>152</v>
      </c>
      <c r="F173" s="19" t="s">
        <v>14</v>
      </c>
      <c r="G173" s="20">
        <f>G174</f>
        <v>4232</v>
      </c>
      <c r="H173" s="20">
        <f t="shared" ref="H173:I173" si="58">H174</f>
        <v>0</v>
      </c>
      <c r="I173" s="21">
        <f t="shared" si="58"/>
        <v>0</v>
      </c>
    </row>
    <row r="174" spans="1:9" ht="15" x14ac:dyDescent="0.25">
      <c r="A174" s="17" t="s">
        <v>106</v>
      </c>
      <c r="B174" s="18" t="s">
        <v>99</v>
      </c>
      <c r="C174" s="19" t="s">
        <v>101</v>
      </c>
      <c r="D174" s="19" t="s">
        <v>19</v>
      </c>
      <c r="E174" s="19" t="s">
        <v>152</v>
      </c>
      <c r="F174" s="19" t="s">
        <v>107</v>
      </c>
      <c r="G174" s="20">
        <v>4232</v>
      </c>
      <c r="H174" s="20">
        <v>0</v>
      </c>
      <c r="I174" s="21">
        <v>0</v>
      </c>
    </row>
    <row r="175" spans="1:9" ht="30" x14ac:dyDescent="0.25">
      <c r="A175" s="17" t="s">
        <v>85</v>
      </c>
      <c r="B175" s="18" t="s">
        <v>99</v>
      </c>
      <c r="C175" s="19" t="s">
        <v>101</v>
      </c>
      <c r="D175" s="19" t="s">
        <v>19</v>
      </c>
      <c r="E175" s="19" t="s">
        <v>86</v>
      </c>
      <c r="F175" s="19" t="s">
        <v>14</v>
      </c>
      <c r="G175" s="20">
        <f>G176+G177+G178+G179+G180+G181</f>
        <v>16441838</v>
      </c>
      <c r="H175" s="20">
        <f t="shared" ref="H175:I175" si="59">H176+H177+H178+H179+H180+H181</f>
        <v>14088938</v>
      </c>
      <c r="I175" s="21">
        <f t="shared" si="59"/>
        <v>14088938</v>
      </c>
    </row>
    <row r="176" spans="1:9" ht="30" x14ac:dyDescent="0.25">
      <c r="A176" s="17" t="s">
        <v>87</v>
      </c>
      <c r="B176" s="18" t="s">
        <v>99</v>
      </c>
      <c r="C176" s="19" t="s">
        <v>101</v>
      </c>
      <c r="D176" s="19" t="s">
        <v>19</v>
      </c>
      <c r="E176" s="19" t="s">
        <v>86</v>
      </c>
      <c r="F176" s="19" t="s">
        <v>88</v>
      </c>
      <c r="G176" s="20">
        <v>12803948</v>
      </c>
      <c r="H176" s="20">
        <v>12803948</v>
      </c>
      <c r="I176" s="21">
        <v>12803948</v>
      </c>
    </row>
    <row r="177" spans="1:9" ht="30" x14ac:dyDescent="0.25">
      <c r="A177" s="17" t="s">
        <v>121</v>
      </c>
      <c r="B177" s="18" t="s">
        <v>99</v>
      </c>
      <c r="C177" s="19" t="s">
        <v>101</v>
      </c>
      <c r="D177" s="19" t="s">
        <v>19</v>
      </c>
      <c r="E177" s="19" t="s">
        <v>86</v>
      </c>
      <c r="F177" s="19" t="s">
        <v>122</v>
      </c>
      <c r="G177" s="20">
        <v>4500</v>
      </c>
      <c r="H177" s="20">
        <v>4500</v>
      </c>
      <c r="I177" s="21">
        <v>4500</v>
      </c>
    </row>
    <row r="178" spans="1:9" ht="30" x14ac:dyDescent="0.25">
      <c r="A178" s="17" t="s">
        <v>89</v>
      </c>
      <c r="B178" s="18" t="s">
        <v>99</v>
      </c>
      <c r="C178" s="19" t="s">
        <v>101</v>
      </c>
      <c r="D178" s="19" t="s">
        <v>19</v>
      </c>
      <c r="E178" s="19" t="s">
        <v>86</v>
      </c>
      <c r="F178" s="19" t="s">
        <v>90</v>
      </c>
      <c r="G178" s="20">
        <v>375282</v>
      </c>
      <c r="H178" s="20">
        <v>375282</v>
      </c>
      <c r="I178" s="21">
        <v>375282</v>
      </c>
    </row>
    <row r="179" spans="1:9" ht="30" x14ac:dyDescent="0.25">
      <c r="A179" s="17" t="s">
        <v>22</v>
      </c>
      <c r="B179" s="18" t="s">
        <v>99</v>
      </c>
      <c r="C179" s="19" t="s">
        <v>101</v>
      </c>
      <c r="D179" s="19" t="s">
        <v>19</v>
      </c>
      <c r="E179" s="19" t="s">
        <v>86</v>
      </c>
      <c r="F179" s="19" t="s">
        <v>23</v>
      </c>
      <c r="G179" s="20">
        <v>3168688</v>
      </c>
      <c r="H179" s="20">
        <v>815788</v>
      </c>
      <c r="I179" s="21">
        <v>815788</v>
      </c>
    </row>
    <row r="180" spans="1:9" ht="23.25" customHeight="1" x14ac:dyDescent="0.25">
      <c r="A180" s="17" t="s">
        <v>78</v>
      </c>
      <c r="B180" s="18" t="s">
        <v>99</v>
      </c>
      <c r="C180" s="19" t="s">
        <v>101</v>
      </c>
      <c r="D180" s="19" t="s">
        <v>19</v>
      </c>
      <c r="E180" s="19" t="s">
        <v>86</v>
      </c>
      <c r="F180" s="19" t="s">
        <v>79</v>
      </c>
      <c r="G180" s="20">
        <v>72060</v>
      </c>
      <c r="H180" s="20">
        <v>72060</v>
      </c>
      <c r="I180" s="21">
        <v>72060</v>
      </c>
    </row>
    <row r="181" spans="1:9" ht="15" x14ac:dyDescent="0.25">
      <c r="A181" s="17" t="s">
        <v>91</v>
      </c>
      <c r="B181" s="18" t="s">
        <v>99</v>
      </c>
      <c r="C181" s="19" t="s">
        <v>101</v>
      </c>
      <c r="D181" s="19" t="s">
        <v>19</v>
      </c>
      <c r="E181" s="19" t="s">
        <v>86</v>
      </c>
      <c r="F181" s="19" t="s">
        <v>92</v>
      </c>
      <c r="G181" s="20">
        <v>17360</v>
      </c>
      <c r="H181" s="20">
        <v>17360</v>
      </c>
      <c r="I181" s="21">
        <v>17360</v>
      </c>
    </row>
    <row r="182" spans="1:9" ht="15" x14ac:dyDescent="0.25">
      <c r="A182" s="17" t="s">
        <v>129</v>
      </c>
      <c r="B182" s="18" t="s">
        <v>99</v>
      </c>
      <c r="C182" s="19" t="s">
        <v>101</v>
      </c>
      <c r="D182" s="19" t="s">
        <v>19</v>
      </c>
      <c r="E182" s="19" t="s">
        <v>130</v>
      </c>
      <c r="F182" s="19" t="s">
        <v>14</v>
      </c>
      <c r="G182" s="20">
        <f>G183</f>
        <v>886500</v>
      </c>
      <c r="H182" s="20">
        <f t="shared" ref="H182:I182" si="60">H183</f>
        <v>315000</v>
      </c>
      <c r="I182" s="21">
        <f t="shared" si="60"/>
        <v>315000</v>
      </c>
    </row>
    <row r="183" spans="1:9" ht="30" x14ac:dyDescent="0.25">
      <c r="A183" s="17" t="s">
        <v>22</v>
      </c>
      <c r="B183" s="18" t="s">
        <v>99</v>
      </c>
      <c r="C183" s="19" t="s">
        <v>101</v>
      </c>
      <c r="D183" s="19" t="s">
        <v>19</v>
      </c>
      <c r="E183" s="19" t="s">
        <v>130</v>
      </c>
      <c r="F183" s="19" t="s">
        <v>23</v>
      </c>
      <c r="G183" s="20">
        <v>886500</v>
      </c>
      <c r="H183" s="20">
        <v>315000</v>
      </c>
      <c r="I183" s="21">
        <v>315000</v>
      </c>
    </row>
    <row r="184" spans="1:9" ht="28.5" x14ac:dyDescent="0.2">
      <c r="A184" s="32" t="s">
        <v>153</v>
      </c>
      <c r="B184" s="33" t="s">
        <v>154</v>
      </c>
      <c r="C184" s="34" t="s">
        <v>14</v>
      </c>
      <c r="D184" s="34" t="s">
        <v>14</v>
      </c>
      <c r="E184" s="34" t="s">
        <v>14</v>
      </c>
      <c r="F184" s="34" t="s">
        <v>14</v>
      </c>
      <c r="G184" s="35">
        <f>G185+G189</f>
        <v>86608521</v>
      </c>
      <c r="H184" s="35">
        <f t="shared" ref="H184:I184" si="61">H185+H189</f>
        <v>81158521</v>
      </c>
      <c r="I184" s="36">
        <f t="shared" si="61"/>
        <v>81158521</v>
      </c>
    </row>
    <row r="185" spans="1:9" ht="14.25" x14ac:dyDescent="0.2">
      <c r="A185" s="32" t="s">
        <v>100</v>
      </c>
      <c r="B185" s="33" t="s">
        <v>154</v>
      </c>
      <c r="C185" s="34" t="s">
        <v>101</v>
      </c>
      <c r="D185" s="34" t="s">
        <v>17</v>
      </c>
      <c r="E185" s="34" t="s">
        <v>14</v>
      </c>
      <c r="F185" s="34" t="s">
        <v>14</v>
      </c>
      <c r="G185" s="35">
        <f>G186</f>
        <v>28545002</v>
      </c>
      <c r="H185" s="35">
        <f t="shared" ref="H185:I187" si="62">H186</f>
        <v>27545002</v>
      </c>
      <c r="I185" s="36">
        <f t="shared" si="62"/>
        <v>27545002</v>
      </c>
    </row>
    <row r="186" spans="1:9" ht="14.25" x14ac:dyDescent="0.2">
      <c r="A186" s="32" t="s">
        <v>116</v>
      </c>
      <c r="B186" s="33" t="s">
        <v>154</v>
      </c>
      <c r="C186" s="34" t="s">
        <v>101</v>
      </c>
      <c r="D186" s="34" t="s">
        <v>58</v>
      </c>
      <c r="E186" s="34" t="s">
        <v>14</v>
      </c>
      <c r="F186" s="34" t="s">
        <v>14</v>
      </c>
      <c r="G186" s="35">
        <f>G187</f>
        <v>28545002</v>
      </c>
      <c r="H186" s="35">
        <f t="shared" si="62"/>
        <v>27545002</v>
      </c>
      <c r="I186" s="36">
        <f t="shared" si="62"/>
        <v>27545002</v>
      </c>
    </row>
    <row r="187" spans="1:9" ht="30" x14ac:dyDescent="0.25">
      <c r="A187" s="17" t="s">
        <v>135</v>
      </c>
      <c r="B187" s="18" t="s">
        <v>154</v>
      </c>
      <c r="C187" s="19" t="s">
        <v>101</v>
      </c>
      <c r="D187" s="19" t="s">
        <v>58</v>
      </c>
      <c r="E187" s="19" t="s">
        <v>136</v>
      </c>
      <c r="F187" s="19" t="s">
        <v>14</v>
      </c>
      <c r="G187" s="20">
        <f>G188</f>
        <v>28545002</v>
      </c>
      <c r="H187" s="20">
        <f t="shared" si="62"/>
        <v>27545002</v>
      </c>
      <c r="I187" s="21">
        <f t="shared" si="62"/>
        <v>27545002</v>
      </c>
    </row>
    <row r="188" spans="1:9" ht="60" x14ac:dyDescent="0.25">
      <c r="A188" s="17" t="s">
        <v>28</v>
      </c>
      <c r="B188" s="18" t="s">
        <v>154</v>
      </c>
      <c r="C188" s="19" t="s">
        <v>101</v>
      </c>
      <c r="D188" s="19" t="s">
        <v>58</v>
      </c>
      <c r="E188" s="19" t="s">
        <v>136</v>
      </c>
      <c r="F188" s="19" t="s">
        <v>29</v>
      </c>
      <c r="G188" s="20">
        <v>28545002</v>
      </c>
      <c r="H188" s="20">
        <v>27545002</v>
      </c>
      <c r="I188" s="21">
        <v>27545002</v>
      </c>
    </row>
    <row r="189" spans="1:9" ht="14.25" x14ac:dyDescent="0.2">
      <c r="A189" s="32" t="s">
        <v>155</v>
      </c>
      <c r="B189" s="33" t="s">
        <v>154</v>
      </c>
      <c r="C189" s="34" t="s">
        <v>156</v>
      </c>
      <c r="D189" s="34" t="s">
        <v>17</v>
      </c>
      <c r="E189" s="34" t="s">
        <v>14</v>
      </c>
      <c r="F189" s="34" t="s">
        <v>14</v>
      </c>
      <c r="G189" s="35">
        <f>G190+G204</f>
        <v>58063519</v>
      </c>
      <c r="H189" s="35">
        <f t="shared" ref="H189:I189" si="63">H190+H204</f>
        <v>53613519</v>
      </c>
      <c r="I189" s="36">
        <f t="shared" si="63"/>
        <v>53613519</v>
      </c>
    </row>
    <row r="190" spans="1:9" ht="14.25" x14ac:dyDescent="0.2">
      <c r="A190" s="32" t="s">
        <v>157</v>
      </c>
      <c r="B190" s="33" t="s">
        <v>154</v>
      </c>
      <c r="C190" s="34" t="s">
        <v>156</v>
      </c>
      <c r="D190" s="34" t="s">
        <v>37</v>
      </c>
      <c r="E190" s="34" t="s">
        <v>14</v>
      </c>
      <c r="F190" s="34" t="s">
        <v>14</v>
      </c>
      <c r="G190" s="35">
        <f>G191+G193+G195+G198+G200+G202</f>
        <v>46572519</v>
      </c>
      <c r="H190" s="35">
        <f t="shared" ref="H190:I190" si="64">H191+H193+H195+H198+H200+H202</f>
        <v>43422519</v>
      </c>
      <c r="I190" s="36">
        <f t="shared" si="64"/>
        <v>43422519</v>
      </c>
    </row>
    <row r="191" spans="1:9" ht="45" x14ac:dyDescent="0.25">
      <c r="A191" s="17" t="s">
        <v>158</v>
      </c>
      <c r="B191" s="18" t="s">
        <v>154</v>
      </c>
      <c r="C191" s="19" t="s">
        <v>156</v>
      </c>
      <c r="D191" s="19" t="s">
        <v>37</v>
      </c>
      <c r="E191" s="19" t="s">
        <v>159</v>
      </c>
      <c r="F191" s="19" t="s">
        <v>14</v>
      </c>
      <c r="G191" s="20">
        <f>G192</f>
        <v>46000</v>
      </c>
      <c r="H191" s="20">
        <f t="shared" ref="H191:I191" si="65">H192</f>
        <v>46000</v>
      </c>
      <c r="I191" s="21">
        <f t="shared" si="65"/>
        <v>46000</v>
      </c>
    </row>
    <row r="192" spans="1:9" ht="15" x14ac:dyDescent="0.25">
      <c r="A192" s="17" t="s">
        <v>75</v>
      </c>
      <c r="B192" s="18" t="s">
        <v>154</v>
      </c>
      <c r="C192" s="19" t="s">
        <v>156</v>
      </c>
      <c r="D192" s="19" t="s">
        <v>37</v>
      </c>
      <c r="E192" s="19" t="s">
        <v>159</v>
      </c>
      <c r="F192" s="19" t="s">
        <v>76</v>
      </c>
      <c r="G192" s="20">
        <v>46000</v>
      </c>
      <c r="H192" s="20">
        <v>46000</v>
      </c>
      <c r="I192" s="21">
        <v>46000</v>
      </c>
    </row>
    <row r="193" spans="1:9" ht="15" x14ac:dyDescent="0.25">
      <c r="A193" s="17" t="s">
        <v>129</v>
      </c>
      <c r="B193" s="18" t="s">
        <v>154</v>
      </c>
      <c r="C193" s="19" t="s">
        <v>156</v>
      </c>
      <c r="D193" s="19" t="s">
        <v>37</v>
      </c>
      <c r="E193" s="19" t="s">
        <v>130</v>
      </c>
      <c r="F193" s="19" t="s">
        <v>14</v>
      </c>
      <c r="G193" s="20">
        <f>G194</f>
        <v>137000</v>
      </c>
      <c r="H193" s="20">
        <f t="shared" ref="H193:I193" si="66">H194</f>
        <v>137000</v>
      </c>
      <c r="I193" s="21">
        <f t="shared" si="66"/>
        <v>137000</v>
      </c>
    </row>
    <row r="194" spans="1:9" ht="15" x14ac:dyDescent="0.25">
      <c r="A194" s="17" t="s">
        <v>75</v>
      </c>
      <c r="B194" s="18" t="s">
        <v>154</v>
      </c>
      <c r="C194" s="19" t="s">
        <v>156</v>
      </c>
      <c r="D194" s="19" t="s">
        <v>37</v>
      </c>
      <c r="E194" s="19" t="s">
        <v>130</v>
      </c>
      <c r="F194" s="19" t="s">
        <v>76</v>
      </c>
      <c r="G194" s="20">
        <v>137000</v>
      </c>
      <c r="H194" s="20">
        <v>137000</v>
      </c>
      <c r="I194" s="21">
        <v>137000</v>
      </c>
    </row>
    <row r="195" spans="1:9" ht="15" x14ac:dyDescent="0.25">
      <c r="A195" s="17" t="s">
        <v>160</v>
      </c>
      <c r="B195" s="18" t="s">
        <v>154</v>
      </c>
      <c r="C195" s="19" t="s">
        <v>156</v>
      </c>
      <c r="D195" s="19" t="s">
        <v>37</v>
      </c>
      <c r="E195" s="19" t="s">
        <v>161</v>
      </c>
      <c r="F195" s="19" t="s">
        <v>14</v>
      </c>
      <c r="G195" s="20">
        <f>G196+G197</f>
        <v>28973827</v>
      </c>
      <c r="H195" s="20">
        <f t="shared" ref="H195:I195" si="67">H196+H197</f>
        <v>26723827</v>
      </c>
      <c r="I195" s="21">
        <f t="shared" si="67"/>
        <v>26723827</v>
      </c>
    </row>
    <row r="196" spans="1:9" ht="60" x14ac:dyDescent="0.25">
      <c r="A196" s="17" t="s">
        <v>28</v>
      </c>
      <c r="B196" s="18" t="s">
        <v>154</v>
      </c>
      <c r="C196" s="19" t="s">
        <v>156</v>
      </c>
      <c r="D196" s="19" t="s">
        <v>37</v>
      </c>
      <c r="E196" s="19" t="s">
        <v>161</v>
      </c>
      <c r="F196" s="19" t="s">
        <v>29</v>
      </c>
      <c r="G196" s="20">
        <v>27723827</v>
      </c>
      <c r="H196" s="20">
        <v>26723827</v>
      </c>
      <c r="I196" s="21">
        <v>26723827</v>
      </c>
    </row>
    <row r="197" spans="1:9" ht="15" x14ac:dyDescent="0.25">
      <c r="A197" s="17" t="s">
        <v>75</v>
      </c>
      <c r="B197" s="18" t="s">
        <v>154</v>
      </c>
      <c r="C197" s="19" t="s">
        <v>156</v>
      </c>
      <c r="D197" s="19" t="s">
        <v>37</v>
      </c>
      <c r="E197" s="19" t="s">
        <v>161</v>
      </c>
      <c r="F197" s="19" t="s">
        <v>76</v>
      </c>
      <c r="G197" s="20">
        <v>1250000</v>
      </c>
      <c r="H197" s="20">
        <v>0</v>
      </c>
      <c r="I197" s="21">
        <v>0</v>
      </c>
    </row>
    <row r="198" spans="1:9" ht="15" x14ac:dyDescent="0.25">
      <c r="A198" s="17" t="s">
        <v>162</v>
      </c>
      <c r="B198" s="18" t="s">
        <v>154</v>
      </c>
      <c r="C198" s="19" t="s">
        <v>156</v>
      </c>
      <c r="D198" s="19" t="s">
        <v>37</v>
      </c>
      <c r="E198" s="19" t="s">
        <v>163</v>
      </c>
      <c r="F198" s="19" t="s">
        <v>14</v>
      </c>
      <c r="G198" s="20">
        <f>G199</f>
        <v>7560316</v>
      </c>
      <c r="H198" s="20">
        <f t="shared" ref="H198:I198" si="68">H199</f>
        <v>7160316</v>
      </c>
      <c r="I198" s="21">
        <f t="shared" si="68"/>
        <v>7160316</v>
      </c>
    </row>
    <row r="199" spans="1:9" ht="60" x14ac:dyDescent="0.25">
      <c r="A199" s="17" t="s">
        <v>28</v>
      </c>
      <c r="B199" s="18" t="s">
        <v>154</v>
      </c>
      <c r="C199" s="19" t="s">
        <v>156</v>
      </c>
      <c r="D199" s="19" t="s">
        <v>37</v>
      </c>
      <c r="E199" s="19" t="s">
        <v>163</v>
      </c>
      <c r="F199" s="19" t="s">
        <v>29</v>
      </c>
      <c r="G199" s="20">
        <v>7560316</v>
      </c>
      <c r="H199" s="20">
        <v>7160316</v>
      </c>
      <c r="I199" s="21">
        <v>7160316</v>
      </c>
    </row>
    <row r="200" spans="1:9" ht="15" x14ac:dyDescent="0.25">
      <c r="A200" s="17" t="s">
        <v>164</v>
      </c>
      <c r="B200" s="18" t="s">
        <v>154</v>
      </c>
      <c r="C200" s="19" t="s">
        <v>156</v>
      </c>
      <c r="D200" s="19" t="s">
        <v>37</v>
      </c>
      <c r="E200" s="19" t="s">
        <v>165</v>
      </c>
      <c r="F200" s="19" t="s">
        <v>14</v>
      </c>
      <c r="G200" s="20">
        <f>G201</f>
        <v>9852954</v>
      </c>
      <c r="H200" s="20">
        <f t="shared" ref="H200:I200" si="69">H201</f>
        <v>9352954</v>
      </c>
      <c r="I200" s="21">
        <f t="shared" si="69"/>
        <v>9352954</v>
      </c>
    </row>
    <row r="201" spans="1:9" ht="60" x14ac:dyDescent="0.25">
      <c r="A201" s="17" t="s">
        <v>28</v>
      </c>
      <c r="B201" s="18" t="s">
        <v>154</v>
      </c>
      <c r="C201" s="19" t="s">
        <v>156</v>
      </c>
      <c r="D201" s="19" t="s">
        <v>37</v>
      </c>
      <c r="E201" s="19" t="s">
        <v>165</v>
      </c>
      <c r="F201" s="19" t="s">
        <v>29</v>
      </c>
      <c r="G201" s="20">
        <v>9852954</v>
      </c>
      <c r="H201" s="20">
        <v>9352954</v>
      </c>
      <c r="I201" s="21">
        <v>9352954</v>
      </c>
    </row>
    <row r="202" spans="1:9" ht="45" x14ac:dyDescent="0.25">
      <c r="A202" s="17" t="s">
        <v>166</v>
      </c>
      <c r="B202" s="18" t="s">
        <v>154</v>
      </c>
      <c r="C202" s="19" t="s">
        <v>156</v>
      </c>
      <c r="D202" s="19" t="s">
        <v>37</v>
      </c>
      <c r="E202" s="19" t="s">
        <v>167</v>
      </c>
      <c r="F202" s="19" t="s">
        <v>14</v>
      </c>
      <c r="G202" s="20">
        <f>G203</f>
        <v>2422</v>
      </c>
      <c r="H202" s="20">
        <f t="shared" ref="H202:I202" si="70">H203</f>
        <v>2422</v>
      </c>
      <c r="I202" s="21">
        <f t="shared" si="70"/>
        <v>2422</v>
      </c>
    </row>
    <row r="203" spans="1:9" ht="15" x14ac:dyDescent="0.25">
      <c r="A203" s="17" t="s">
        <v>75</v>
      </c>
      <c r="B203" s="18" t="s">
        <v>154</v>
      </c>
      <c r="C203" s="19" t="s">
        <v>156</v>
      </c>
      <c r="D203" s="19" t="s">
        <v>37</v>
      </c>
      <c r="E203" s="19" t="s">
        <v>167</v>
      </c>
      <c r="F203" s="19" t="s">
        <v>76</v>
      </c>
      <c r="G203" s="20">
        <v>2422</v>
      </c>
      <c r="H203" s="20">
        <v>2422</v>
      </c>
      <c r="I203" s="21">
        <v>2422</v>
      </c>
    </row>
    <row r="204" spans="1:9" ht="14.25" x14ac:dyDescent="0.2">
      <c r="A204" s="32" t="s">
        <v>168</v>
      </c>
      <c r="B204" s="33" t="s">
        <v>154</v>
      </c>
      <c r="C204" s="34" t="s">
        <v>156</v>
      </c>
      <c r="D204" s="34" t="s">
        <v>16</v>
      </c>
      <c r="E204" s="34" t="s">
        <v>14</v>
      </c>
      <c r="F204" s="34" t="s">
        <v>14</v>
      </c>
      <c r="G204" s="35">
        <f>G205+G207+G214</f>
        <v>11491000</v>
      </c>
      <c r="H204" s="35">
        <f t="shared" ref="H204:I204" si="71">H205+H207+H214</f>
        <v>10191000</v>
      </c>
      <c r="I204" s="36">
        <f t="shared" si="71"/>
        <v>10191000</v>
      </c>
    </row>
    <row r="205" spans="1:9" ht="45" x14ac:dyDescent="0.25">
      <c r="A205" s="17" t="s">
        <v>146</v>
      </c>
      <c r="B205" s="18" t="s">
        <v>154</v>
      </c>
      <c r="C205" s="19" t="s">
        <v>156</v>
      </c>
      <c r="D205" s="19" t="s">
        <v>16</v>
      </c>
      <c r="E205" s="19" t="s">
        <v>147</v>
      </c>
      <c r="F205" s="19" t="s">
        <v>14</v>
      </c>
      <c r="G205" s="20">
        <f>G206</f>
        <v>30000</v>
      </c>
      <c r="H205" s="20">
        <f t="shared" ref="H205:I205" si="72">H206</f>
        <v>30000</v>
      </c>
      <c r="I205" s="21">
        <f t="shared" si="72"/>
        <v>30000</v>
      </c>
    </row>
    <row r="206" spans="1:9" ht="30" x14ac:dyDescent="0.25">
      <c r="A206" s="17" t="s">
        <v>22</v>
      </c>
      <c r="B206" s="18" t="s">
        <v>154</v>
      </c>
      <c r="C206" s="19" t="s">
        <v>156</v>
      </c>
      <c r="D206" s="19" t="s">
        <v>16</v>
      </c>
      <c r="E206" s="19" t="s">
        <v>147</v>
      </c>
      <c r="F206" s="19" t="s">
        <v>23</v>
      </c>
      <c r="G206" s="20">
        <v>30000</v>
      </c>
      <c r="H206" s="20">
        <v>30000</v>
      </c>
      <c r="I206" s="21">
        <v>30000</v>
      </c>
    </row>
    <row r="207" spans="1:9" ht="30" x14ac:dyDescent="0.25">
      <c r="A207" s="17" t="s">
        <v>85</v>
      </c>
      <c r="B207" s="18" t="s">
        <v>154</v>
      </c>
      <c r="C207" s="19" t="s">
        <v>156</v>
      </c>
      <c r="D207" s="19" t="s">
        <v>16</v>
      </c>
      <c r="E207" s="19" t="s">
        <v>86</v>
      </c>
      <c r="F207" s="19" t="s">
        <v>14</v>
      </c>
      <c r="G207" s="20">
        <f>G208+G209+G210+G211+G212+G213</f>
        <v>6270669</v>
      </c>
      <c r="H207" s="20">
        <f t="shared" ref="H207:I207" si="73">H208+H209+H210+H211+H212+H213</f>
        <v>6108669</v>
      </c>
      <c r="I207" s="21">
        <f t="shared" si="73"/>
        <v>6108669</v>
      </c>
    </row>
    <row r="208" spans="1:9" ht="30" x14ac:dyDescent="0.25">
      <c r="A208" s="17" t="s">
        <v>87</v>
      </c>
      <c r="B208" s="18" t="s">
        <v>154</v>
      </c>
      <c r="C208" s="19" t="s">
        <v>156</v>
      </c>
      <c r="D208" s="19" t="s">
        <v>16</v>
      </c>
      <c r="E208" s="19" t="s">
        <v>86</v>
      </c>
      <c r="F208" s="19" t="s">
        <v>88</v>
      </c>
      <c r="G208" s="20">
        <v>5303651</v>
      </c>
      <c r="H208" s="20">
        <v>5303651</v>
      </c>
      <c r="I208" s="21">
        <v>5303651</v>
      </c>
    </row>
    <row r="209" spans="1:9" ht="30" x14ac:dyDescent="0.25">
      <c r="A209" s="17" t="s">
        <v>121</v>
      </c>
      <c r="B209" s="18" t="s">
        <v>154</v>
      </c>
      <c r="C209" s="19" t="s">
        <v>156</v>
      </c>
      <c r="D209" s="19" t="s">
        <v>16</v>
      </c>
      <c r="E209" s="19" t="s">
        <v>86</v>
      </c>
      <c r="F209" s="19" t="s">
        <v>122</v>
      </c>
      <c r="G209" s="20">
        <v>20000</v>
      </c>
      <c r="H209" s="20">
        <v>20000</v>
      </c>
      <c r="I209" s="21">
        <v>20000</v>
      </c>
    </row>
    <row r="210" spans="1:9" ht="30" x14ac:dyDescent="0.25">
      <c r="A210" s="17" t="s">
        <v>89</v>
      </c>
      <c r="B210" s="18" t="s">
        <v>154</v>
      </c>
      <c r="C210" s="19" t="s">
        <v>156</v>
      </c>
      <c r="D210" s="19" t="s">
        <v>16</v>
      </c>
      <c r="E210" s="19" t="s">
        <v>86</v>
      </c>
      <c r="F210" s="19" t="s">
        <v>90</v>
      </c>
      <c r="G210" s="20">
        <v>308302</v>
      </c>
      <c r="H210" s="20">
        <v>308302</v>
      </c>
      <c r="I210" s="21">
        <v>308302</v>
      </c>
    </row>
    <row r="211" spans="1:9" ht="30" x14ac:dyDescent="0.25">
      <c r="A211" s="17" t="s">
        <v>22</v>
      </c>
      <c r="B211" s="18" t="s">
        <v>154</v>
      </c>
      <c r="C211" s="19" t="s">
        <v>156</v>
      </c>
      <c r="D211" s="19" t="s">
        <v>16</v>
      </c>
      <c r="E211" s="19" t="s">
        <v>86</v>
      </c>
      <c r="F211" s="19" t="s">
        <v>23</v>
      </c>
      <c r="G211" s="20">
        <v>614876</v>
      </c>
      <c r="H211" s="20">
        <v>452876</v>
      </c>
      <c r="I211" s="21">
        <v>452876</v>
      </c>
    </row>
    <row r="212" spans="1:9" ht="30" x14ac:dyDescent="0.25">
      <c r="A212" s="17" t="s">
        <v>78</v>
      </c>
      <c r="B212" s="18" t="s">
        <v>154</v>
      </c>
      <c r="C212" s="19" t="s">
        <v>156</v>
      </c>
      <c r="D212" s="19" t="s">
        <v>16</v>
      </c>
      <c r="E212" s="19" t="s">
        <v>86</v>
      </c>
      <c r="F212" s="19" t="s">
        <v>79</v>
      </c>
      <c r="G212" s="20">
        <v>10490</v>
      </c>
      <c r="H212" s="20">
        <v>10490</v>
      </c>
      <c r="I212" s="21">
        <v>10490</v>
      </c>
    </row>
    <row r="213" spans="1:9" ht="15" x14ac:dyDescent="0.25">
      <c r="A213" s="17" t="s">
        <v>91</v>
      </c>
      <c r="B213" s="18" t="s">
        <v>154</v>
      </c>
      <c r="C213" s="19" t="s">
        <v>156</v>
      </c>
      <c r="D213" s="19" t="s">
        <v>16</v>
      </c>
      <c r="E213" s="19" t="s">
        <v>86</v>
      </c>
      <c r="F213" s="19" t="s">
        <v>92</v>
      </c>
      <c r="G213" s="20">
        <v>13350</v>
      </c>
      <c r="H213" s="20">
        <v>13350</v>
      </c>
      <c r="I213" s="21">
        <v>13350</v>
      </c>
    </row>
    <row r="214" spans="1:9" ht="15" x14ac:dyDescent="0.25">
      <c r="A214" s="17" t="s">
        <v>129</v>
      </c>
      <c r="B214" s="18" t="s">
        <v>154</v>
      </c>
      <c r="C214" s="19" t="s">
        <v>156</v>
      </c>
      <c r="D214" s="19" t="s">
        <v>16</v>
      </c>
      <c r="E214" s="19" t="s">
        <v>130</v>
      </c>
      <c r="F214" s="19" t="s">
        <v>14</v>
      </c>
      <c r="G214" s="20">
        <f>G215</f>
        <v>5190331</v>
      </c>
      <c r="H214" s="20">
        <f t="shared" ref="H214:I214" si="74">H215</f>
        <v>4052331</v>
      </c>
      <c r="I214" s="21">
        <f t="shared" si="74"/>
        <v>4052331</v>
      </c>
    </row>
    <row r="215" spans="1:9" ht="30" x14ac:dyDescent="0.25">
      <c r="A215" s="17" t="s">
        <v>22</v>
      </c>
      <c r="B215" s="18" t="s">
        <v>154</v>
      </c>
      <c r="C215" s="19" t="s">
        <v>156</v>
      </c>
      <c r="D215" s="19" t="s">
        <v>16</v>
      </c>
      <c r="E215" s="19" t="s">
        <v>130</v>
      </c>
      <c r="F215" s="19" t="s">
        <v>23</v>
      </c>
      <c r="G215" s="20">
        <v>5190331</v>
      </c>
      <c r="H215" s="20">
        <v>4052331</v>
      </c>
      <c r="I215" s="21">
        <v>4052331</v>
      </c>
    </row>
    <row r="216" spans="1:9" ht="42.75" x14ac:dyDescent="0.2">
      <c r="A216" s="32" t="s">
        <v>169</v>
      </c>
      <c r="B216" s="33" t="s">
        <v>122</v>
      </c>
      <c r="C216" s="34" t="s">
        <v>14</v>
      </c>
      <c r="D216" s="34" t="s">
        <v>14</v>
      </c>
      <c r="E216" s="34" t="s">
        <v>14</v>
      </c>
      <c r="F216" s="34" t="s">
        <v>14</v>
      </c>
      <c r="G216" s="35">
        <f>G217+G227+G234+G247+G264+G283+G294+G302+G306</f>
        <v>332333270</v>
      </c>
      <c r="H216" s="35">
        <f>H217+H227+H234+H247+H264+H283+H294+H302+H306</f>
        <v>163786704</v>
      </c>
      <c r="I216" s="36">
        <f>I217+I227+I234+I247+I264+I283+I294+I302+I306</f>
        <v>302347872</v>
      </c>
    </row>
    <row r="217" spans="1:9" ht="14.25" x14ac:dyDescent="0.2">
      <c r="A217" s="32" t="s">
        <v>170</v>
      </c>
      <c r="B217" s="33" t="s">
        <v>122</v>
      </c>
      <c r="C217" s="34" t="s">
        <v>37</v>
      </c>
      <c r="D217" s="34" t="s">
        <v>17</v>
      </c>
      <c r="E217" s="34" t="s">
        <v>14</v>
      </c>
      <c r="F217" s="34" t="s">
        <v>14</v>
      </c>
      <c r="G217" s="35">
        <f>G218</f>
        <v>8661637</v>
      </c>
      <c r="H217" s="35">
        <f t="shared" ref="H217:I217" si="75">H218</f>
        <v>8372637</v>
      </c>
      <c r="I217" s="36">
        <f t="shared" si="75"/>
        <v>8372637</v>
      </c>
    </row>
    <row r="218" spans="1:9" ht="42.75" x14ac:dyDescent="0.2">
      <c r="A218" s="32" t="s">
        <v>171</v>
      </c>
      <c r="B218" s="33" t="s">
        <v>122</v>
      </c>
      <c r="C218" s="34" t="s">
        <v>37</v>
      </c>
      <c r="D218" s="34" t="s">
        <v>94</v>
      </c>
      <c r="E218" s="34" t="s">
        <v>14</v>
      </c>
      <c r="F218" s="34" t="s">
        <v>14</v>
      </c>
      <c r="G218" s="35">
        <f>G219+G222</f>
        <v>8661637</v>
      </c>
      <c r="H218" s="35">
        <f t="shared" ref="H218:I218" si="76">H219+H222</f>
        <v>8372637</v>
      </c>
      <c r="I218" s="36">
        <f t="shared" si="76"/>
        <v>8372637</v>
      </c>
    </row>
    <row r="219" spans="1:9" ht="30" x14ac:dyDescent="0.25">
      <c r="A219" s="17" t="s">
        <v>172</v>
      </c>
      <c r="B219" s="18" t="s">
        <v>122</v>
      </c>
      <c r="C219" s="19" t="s">
        <v>37</v>
      </c>
      <c r="D219" s="19" t="s">
        <v>94</v>
      </c>
      <c r="E219" s="19" t="s">
        <v>173</v>
      </c>
      <c r="F219" s="19" t="s">
        <v>14</v>
      </c>
      <c r="G219" s="20">
        <f>G220+G221</f>
        <v>7842684</v>
      </c>
      <c r="H219" s="20">
        <f t="shared" ref="H219:I219" si="77">H220+H221</f>
        <v>7842684</v>
      </c>
      <c r="I219" s="21">
        <f t="shared" si="77"/>
        <v>7842684</v>
      </c>
    </row>
    <row r="220" spans="1:9" ht="39" customHeight="1" x14ac:dyDescent="0.25">
      <c r="A220" s="17" t="s">
        <v>174</v>
      </c>
      <c r="B220" s="18" t="s">
        <v>122</v>
      </c>
      <c r="C220" s="19" t="s">
        <v>37</v>
      </c>
      <c r="D220" s="19" t="s">
        <v>94</v>
      </c>
      <c r="E220" s="19" t="s">
        <v>173</v>
      </c>
      <c r="F220" s="19" t="s">
        <v>175</v>
      </c>
      <c r="G220" s="20">
        <v>7792684</v>
      </c>
      <c r="H220" s="20">
        <v>7792684</v>
      </c>
      <c r="I220" s="21">
        <v>7792684</v>
      </c>
    </row>
    <row r="221" spans="1:9" ht="30" x14ac:dyDescent="0.25">
      <c r="A221" s="17" t="s">
        <v>176</v>
      </c>
      <c r="B221" s="18" t="s">
        <v>122</v>
      </c>
      <c r="C221" s="19" t="s">
        <v>37</v>
      </c>
      <c r="D221" s="19" t="s">
        <v>94</v>
      </c>
      <c r="E221" s="19" t="s">
        <v>173</v>
      </c>
      <c r="F221" s="19" t="s">
        <v>177</v>
      </c>
      <c r="G221" s="20">
        <v>50000</v>
      </c>
      <c r="H221" s="20">
        <v>50000</v>
      </c>
      <c r="I221" s="21">
        <v>50000</v>
      </c>
    </row>
    <row r="222" spans="1:9" ht="30" x14ac:dyDescent="0.25">
      <c r="A222" s="17" t="s">
        <v>178</v>
      </c>
      <c r="B222" s="18" t="s">
        <v>122</v>
      </c>
      <c r="C222" s="19" t="s">
        <v>37</v>
      </c>
      <c r="D222" s="19" t="s">
        <v>94</v>
      </c>
      <c r="E222" s="19" t="s">
        <v>179</v>
      </c>
      <c r="F222" s="19" t="s">
        <v>14</v>
      </c>
      <c r="G222" s="20">
        <f>G223+G224+G225+G226</f>
        <v>818953</v>
      </c>
      <c r="H222" s="20">
        <f t="shared" ref="H222:I222" si="78">H223+H224+H225+H226</f>
        <v>529953</v>
      </c>
      <c r="I222" s="21">
        <f t="shared" si="78"/>
        <v>529953</v>
      </c>
    </row>
    <row r="223" spans="1:9" ht="30" x14ac:dyDescent="0.25">
      <c r="A223" s="17" t="s">
        <v>89</v>
      </c>
      <c r="B223" s="18" t="s">
        <v>122</v>
      </c>
      <c r="C223" s="19" t="s">
        <v>37</v>
      </c>
      <c r="D223" s="19" t="s">
        <v>94</v>
      </c>
      <c r="E223" s="19" t="s">
        <v>179</v>
      </c>
      <c r="F223" s="19" t="s">
        <v>90</v>
      </c>
      <c r="G223" s="20">
        <v>527393</v>
      </c>
      <c r="H223" s="20">
        <v>364393</v>
      </c>
      <c r="I223" s="21">
        <v>364393</v>
      </c>
    </row>
    <row r="224" spans="1:9" ht="30" x14ac:dyDescent="0.25">
      <c r="A224" s="17" t="s">
        <v>22</v>
      </c>
      <c r="B224" s="18" t="s">
        <v>122</v>
      </c>
      <c r="C224" s="19" t="s">
        <v>37</v>
      </c>
      <c r="D224" s="19" t="s">
        <v>94</v>
      </c>
      <c r="E224" s="19" t="s">
        <v>179</v>
      </c>
      <c r="F224" s="19" t="s">
        <v>23</v>
      </c>
      <c r="G224" s="20">
        <v>285360</v>
      </c>
      <c r="H224" s="20">
        <v>159360</v>
      </c>
      <c r="I224" s="21">
        <v>159360</v>
      </c>
    </row>
    <row r="225" spans="1:9" ht="23.25" customHeight="1" x14ac:dyDescent="0.25">
      <c r="A225" s="17" t="s">
        <v>78</v>
      </c>
      <c r="B225" s="18" t="s">
        <v>122</v>
      </c>
      <c r="C225" s="19" t="s">
        <v>37</v>
      </c>
      <c r="D225" s="19" t="s">
        <v>94</v>
      </c>
      <c r="E225" s="19" t="s">
        <v>179</v>
      </c>
      <c r="F225" s="19" t="s">
        <v>79</v>
      </c>
      <c r="G225" s="20">
        <v>2600</v>
      </c>
      <c r="H225" s="20">
        <v>2600</v>
      </c>
      <c r="I225" s="21">
        <v>2600</v>
      </c>
    </row>
    <row r="226" spans="1:9" ht="15" x14ac:dyDescent="0.25">
      <c r="A226" s="17" t="s">
        <v>91</v>
      </c>
      <c r="B226" s="18" t="s">
        <v>122</v>
      </c>
      <c r="C226" s="19" t="s">
        <v>37</v>
      </c>
      <c r="D226" s="19" t="s">
        <v>94</v>
      </c>
      <c r="E226" s="19" t="s">
        <v>179</v>
      </c>
      <c r="F226" s="19" t="s">
        <v>92</v>
      </c>
      <c r="G226" s="20">
        <v>3600</v>
      </c>
      <c r="H226" s="20">
        <v>3600</v>
      </c>
      <c r="I226" s="21">
        <v>3600</v>
      </c>
    </row>
    <row r="227" spans="1:9" ht="28.5" x14ac:dyDescent="0.2">
      <c r="A227" s="32" t="s">
        <v>180</v>
      </c>
      <c r="B227" s="33" t="s">
        <v>122</v>
      </c>
      <c r="C227" s="34" t="s">
        <v>72</v>
      </c>
      <c r="D227" s="34" t="s">
        <v>17</v>
      </c>
      <c r="E227" s="34" t="s">
        <v>14</v>
      </c>
      <c r="F227" s="34" t="s">
        <v>14</v>
      </c>
      <c r="G227" s="35">
        <f>G228</f>
        <v>9229198</v>
      </c>
      <c r="H227" s="35">
        <f t="shared" ref="H227:I227" si="79">H228</f>
        <v>8405452</v>
      </c>
      <c r="I227" s="36">
        <f t="shared" si="79"/>
        <v>8405452</v>
      </c>
    </row>
    <row r="228" spans="1:9" ht="42.75" x14ac:dyDescent="0.2">
      <c r="A228" s="32" t="s">
        <v>181</v>
      </c>
      <c r="B228" s="33" t="s">
        <v>122</v>
      </c>
      <c r="C228" s="34" t="s">
        <v>72</v>
      </c>
      <c r="D228" s="34" t="s">
        <v>19</v>
      </c>
      <c r="E228" s="34" t="s">
        <v>14</v>
      </c>
      <c r="F228" s="34" t="s">
        <v>14</v>
      </c>
      <c r="G228" s="35">
        <f>G229+G231</f>
        <v>9229198</v>
      </c>
      <c r="H228" s="35">
        <f t="shared" ref="H228:I228" si="80">H229+H231</f>
        <v>8405452</v>
      </c>
      <c r="I228" s="36">
        <f t="shared" si="80"/>
        <v>8405452</v>
      </c>
    </row>
    <row r="229" spans="1:9" ht="45" x14ac:dyDescent="0.25">
      <c r="A229" s="17" t="s">
        <v>53</v>
      </c>
      <c r="B229" s="18" t="s">
        <v>122</v>
      </c>
      <c r="C229" s="19" t="s">
        <v>72</v>
      </c>
      <c r="D229" s="19" t="s">
        <v>19</v>
      </c>
      <c r="E229" s="19" t="s">
        <v>54</v>
      </c>
      <c r="F229" s="19" t="s">
        <v>14</v>
      </c>
      <c r="G229" s="20">
        <f>G230</f>
        <v>160000</v>
      </c>
      <c r="H229" s="20">
        <f t="shared" ref="H229:I229" si="81">H230</f>
        <v>160000</v>
      </c>
      <c r="I229" s="21">
        <f t="shared" si="81"/>
        <v>160000</v>
      </c>
    </row>
    <row r="230" spans="1:9" ht="15" x14ac:dyDescent="0.25">
      <c r="A230" s="17" t="s">
        <v>75</v>
      </c>
      <c r="B230" s="18" t="s">
        <v>122</v>
      </c>
      <c r="C230" s="19" t="s">
        <v>72</v>
      </c>
      <c r="D230" s="19" t="s">
        <v>19</v>
      </c>
      <c r="E230" s="19" t="s">
        <v>54</v>
      </c>
      <c r="F230" s="19" t="s">
        <v>76</v>
      </c>
      <c r="G230" s="20">
        <v>160000</v>
      </c>
      <c r="H230" s="20">
        <v>160000</v>
      </c>
      <c r="I230" s="21">
        <v>160000</v>
      </c>
    </row>
    <row r="231" spans="1:9" ht="30" x14ac:dyDescent="0.25">
      <c r="A231" s="17" t="s">
        <v>182</v>
      </c>
      <c r="B231" s="18" t="s">
        <v>122</v>
      </c>
      <c r="C231" s="19" t="s">
        <v>72</v>
      </c>
      <c r="D231" s="19" t="s">
        <v>19</v>
      </c>
      <c r="E231" s="19" t="s">
        <v>183</v>
      </c>
      <c r="F231" s="19" t="s">
        <v>14</v>
      </c>
      <c r="G231" s="20">
        <f>G232+G233</f>
        <v>9069198</v>
      </c>
      <c r="H231" s="20">
        <f t="shared" ref="H231:I231" si="82">H232+H233</f>
        <v>8245452</v>
      </c>
      <c r="I231" s="21">
        <f t="shared" si="82"/>
        <v>8245452</v>
      </c>
    </row>
    <row r="232" spans="1:9" ht="60" x14ac:dyDescent="0.25">
      <c r="A232" s="17" t="s">
        <v>28</v>
      </c>
      <c r="B232" s="18" t="s">
        <v>122</v>
      </c>
      <c r="C232" s="19" t="s">
        <v>72</v>
      </c>
      <c r="D232" s="19" t="s">
        <v>19</v>
      </c>
      <c r="E232" s="19" t="s">
        <v>183</v>
      </c>
      <c r="F232" s="19" t="s">
        <v>29</v>
      </c>
      <c r="G232" s="20">
        <v>8545452</v>
      </c>
      <c r="H232" s="20">
        <v>8245452</v>
      </c>
      <c r="I232" s="21">
        <v>8245452</v>
      </c>
    </row>
    <row r="233" spans="1:9" ht="15" x14ac:dyDescent="0.25">
      <c r="A233" s="17" t="s">
        <v>75</v>
      </c>
      <c r="B233" s="18" t="s">
        <v>122</v>
      </c>
      <c r="C233" s="19" t="s">
        <v>72</v>
      </c>
      <c r="D233" s="19" t="s">
        <v>19</v>
      </c>
      <c r="E233" s="19" t="s">
        <v>183</v>
      </c>
      <c r="F233" s="19" t="s">
        <v>76</v>
      </c>
      <c r="G233" s="20">
        <v>523746</v>
      </c>
      <c r="H233" s="20">
        <v>0</v>
      </c>
      <c r="I233" s="21">
        <v>0</v>
      </c>
    </row>
    <row r="234" spans="1:9" ht="14.25" x14ac:dyDescent="0.2">
      <c r="A234" s="32" t="s">
        <v>15</v>
      </c>
      <c r="B234" s="33" t="s">
        <v>122</v>
      </c>
      <c r="C234" s="34" t="s">
        <v>16</v>
      </c>
      <c r="D234" s="34" t="s">
        <v>17</v>
      </c>
      <c r="E234" s="34" t="s">
        <v>14</v>
      </c>
      <c r="F234" s="34" t="s">
        <v>14</v>
      </c>
      <c r="G234" s="35">
        <f>G235+G242</f>
        <v>71440620</v>
      </c>
      <c r="H234" s="35">
        <f t="shared" ref="H234:I234" si="83">H235+H242</f>
        <v>43434344</v>
      </c>
      <c r="I234" s="36">
        <f t="shared" si="83"/>
        <v>1300000</v>
      </c>
    </row>
    <row r="235" spans="1:9" ht="14.25" x14ac:dyDescent="0.2">
      <c r="A235" s="32" t="s">
        <v>18</v>
      </c>
      <c r="B235" s="33" t="s">
        <v>122</v>
      </c>
      <c r="C235" s="34" t="s">
        <v>16</v>
      </c>
      <c r="D235" s="34" t="s">
        <v>19</v>
      </c>
      <c r="E235" s="34" t="s">
        <v>14</v>
      </c>
      <c r="F235" s="34" t="s">
        <v>14</v>
      </c>
      <c r="G235" s="35">
        <f>G238+G240+G236</f>
        <v>70989041</v>
      </c>
      <c r="H235" s="35">
        <f t="shared" ref="H235:I235" si="84">H238+H240+H236</f>
        <v>43434344</v>
      </c>
      <c r="I235" s="36">
        <f t="shared" si="84"/>
        <v>1300000</v>
      </c>
    </row>
    <row r="236" spans="1:9" ht="75" x14ac:dyDescent="0.25">
      <c r="A236" s="17" t="s">
        <v>20</v>
      </c>
      <c r="B236" s="18" t="s">
        <v>13</v>
      </c>
      <c r="C236" s="19" t="s">
        <v>16</v>
      </c>
      <c r="D236" s="19" t="s">
        <v>19</v>
      </c>
      <c r="E236" s="19" t="s">
        <v>21</v>
      </c>
      <c r="F236" s="19" t="s">
        <v>14</v>
      </c>
      <c r="G236" s="20">
        <f>G237</f>
        <v>195000</v>
      </c>
      <c r="H236" s="20">
        <f t="shared" ref="H236:I236" si="85">H237</f>
        <v>0</v>
      </c>
      <c r="I236" s="21">
        <f t="shared" si="85"/>
        <v>1300000</v>
      </c>
    </row>
    <row r="237" spans="1:9" ht="30" x14ac:dyDescent="0.25">
      <c r="A237" s="17" t="s">
        <v>22</v>
      </c>
      <c r="B237" s="18" t="s">
        <v>13</v>
      </c>
      <c r="C237" s="19" t="s">
        <v>16</v>
      </c>
      <c r="D237" s="19" t="s">
        <v>19</v>
      </c>
      <c r="E237" s="19" t="s">
        <v>21</v>
      </c>
      <c r="F237" s="19" t="s">
        <v>23</v>
      </c>
      <c r="G237" s="20">
        <v>195000</v>
      </c>
      <c r="H237" s="20">
        <v>0</v>
      </c>
      <c r="I237" s="21">
        <v>1300000</v>
      </c>
    </row>
    <row r="238" spans="1:9" ht="60" x14ac:dyDescent="0.25">
      <c r="A238" s="17" t="s">
        <v>24</v>
      </c>
      <c r="B238" s="18" t="s">
        <v>122</v>
      </c>
      <c r="C238" s="19" t="s">
        <v>16</v>
      </c>
      <c r="D238" s="19" t="s">
        <v>19</v>
      </c>
      <c r="E238" s="19" t="s">
        <v>25</v>
      </c>
      <c r="F238" s="19" t="s">
        <v>14</v>
      </c>
      <c r="G238" s="20">
        <f>G239</f>
        <v>707941</v>
      </c>
      <c r="H238" s="20">
        <f t="shared" ref="H238:I238" si="86">H239</f>
        <v>434344</v>
      </c>
      <c r="I238" s="21">
        <f t="shared" si="86"/>
        <v>0</v>
      </c>
    </row>
    <row r="239" spans="1:9" ht="45" x14ac:dyDescent="0.25">
      <c r="A239" s="17" t="s">
        <v>45</v>
      </c>
      <c r="B239" s="18" t="s">
        <v>122</v>
      </c>
      <c r="C239" s="19" t="s">
        <v>16</v>
      </c>
      <c r="D239" s="19" t="s">
        <v>19</v>
      </c>
      <c r="E239" s="19" t="s">
        <v>25</v>
      </c>
      <c r="F239" s="19" t="s">
        <v>46</v>
      </c>
      <c r="G239" s="20">
        <v>707941</v>
      </c>
      <c r="H239" s="20">
        <v>434344</v>
      </c>
      <c r="I239" s="21">
        <v>0</v>
      </c>
    </row>
    <row r="240" spans="1:9" ht="60" x14ac:dyDescent="0.25">
      <c r="A240" s="17" t="s">
        <v>32</v>
      </c>
      <c r="B240" s="18" t="s">
        <v>122</v>
      </c>
      <c r="C240" s="19" t="s">
        <v>16</v>
      </c>
      <c r="D240" s="19" t="s">
        <v>19</v>
      </c>
      <c r="E240" s="19" t="s">
        <v>33</v>
      </c>
      <c r="F240" s="19" t="s">
        <v>14</v>
      </c>
      <c r="G240" s="20">
        <f>G241</f>
        <v>70086100</v>
      </c>
      <c r="H240" s="20">
        <f t="shared" ref="H240:I240" si="87">H241</f>
        <v>43000000</v>
      </c>
      <c r="I240" s="21">
        <f t="shared" si="87"/>
        <v>0</v>
      </c>
    </row>
    <row r="241" spans="1:9" ht="45" x14ac:dyDescent="0.25">
      <c r="A241" s="17" t="s">
        <v>45</v>
      </c>
      <c r="B241" s="18" t="s">
        <v>122</v>
      </c>
      <c r="C241" s="19" t="s">
        <v>16</v>
      </c>
      <c r="D241" s="19" t="s">
        <v>19</v>
      </c>
      <c r="E241" s="19" t="s">
        <v>33</v>
      </c>
      <c r="F241" s="19" t="s">
        <v>46</v>
      </c>
      <c r="G241" s="20">
        <v>70086100</v>
      </c>
      <c r="H241" s="20">
        <v>43000000</v>
      </c>
      <c r="I241" s="21">
        <v>0</v>
      </c>
    </row>
    <row r="242" spans="1:9" ht="14.25" x14ac:dyDescent="0.2">
      <c r="A242" s="32" t="s">
        <v>184</v>
      </c>
      <c r="B242" s="33" t="s">
        <v>122</v>
      </c>
      <c r="C242" s="34" t="s">
        <v>16</v>
      </c>
      <c r="D242" s="34" t="s">
        <v>185</v>
      </c>
      <c r="E242" s="34" t="s">
        <v>14</v>
      </c>
      <c r="F242" s="34" t="s">
        <v>14</v>
      </c>
      <c r="G242" s="35">
        <f>G243+G245</f>
        <v>451579</v>
      </c>
      <c r="H242" s="35">
        <f t="shared" ref="H242:I242" si="88">H243+H245</f>
        <v>0</v>
      </c>
      <c r="I242" s="36">
        <f t="shared" si="88"/>
        <v>0</v>
      </c>
    </row>
    <row r="243" spans="1:9" ht="90" x14ac:dyDescent="0.25">
      <c r="A243" s="17" t="s">
        <v>312</v>
      </c>
      <c r="B243" s="18" t="s">
        <v>122</v>
      </c>
      <c r="C243" s="19" t="s">
        <v>16</v>
      </c>
      <c r="D243" s="19" t="s">
        <v>185</v>
      </c>
      <c r="E243" s="19" t="s">
        <v>186</v>
      </c>
      <c r="F243" s="19" t="s">
        <v>14</v>
      </c>
      <c r="G243" s="20">
        <f>G244</f>
        <v>429000</v>
      </c>
      <c r="H243" s="20">
        <f t="shared" ref="H243:I243" si="89">H244</f>
        <v>0</v>
      </c>
      <c r="I243" s="21">
        <f t="shared" si="89"/>
        <v>0</v>
      </c>
    </row>
    <row r="244" spans="1:9" ht="15" x14ac:dyDescent="0.25">
      <c r="A244" s="17" t="s">
        <v>75</v>
      </c>
      <c r="B244" s="18" t="s">
        <v>122</v>
      </c>
      <c r="C244" s="19" t="s">
        <v>16</v>
      </c>
      <c r="D244" s="19" t="s">
        <v>185</v>
      </c>
      <c r="E244" s="19" t="s">
        <v>186</v>
      </c>
      <c r="F244" s="19" t="s">
        <v>76</v>
      </c>
      <c r="G244" s="20">
        <v>429000</v>
      </c>
      <c r="H244" s="20">
        <v>0</v>
      </c>
      <c r="I244" s="21">
        <v>0</v>
      </c>
    </row>
    <row r="245" spans="1:9" ht="90" x14ac:dyDescent="0.25">
      <c r="A245" s="17" t="s">
        <v>187</v>
      </c>
      <c r="B245" s="18" t="s">
        <v>122</v>
      </c>
      <c r="C245" s="19" t="s">
        <v>16</v>
      </c>
      <c r="D245" s="19" t="s">
        <v>185</v>
      </c>
      <c r="E245" s="19" t="s">
        <v>188</v>
      </c>
      <c r="F245" s="19" t="s">
        <v>14</v>
      </c>
      <c r="G245" s="20">
        <f>G246</f>
        <v>22579</v>
      </c>
      <c r="H245" s="20">
        <f t="shared" ref="H245:I245" si="90">H246</f>
        <v>0</v>
      </c>
      <c r="I245" s="21">
        <f t="shared" si="90"/>
        <v>0</v>
      </c>
    </row>
    <row r="246" spans="1:9" ht="15" x14ac:dyDescent="0.25">
      <c r="A246" s="17" t="s">
        <v>75</v>
      </c>
      <c r="B246" s="18" t="s">
        <v>122</v>
      </c>
      <c r="C246" s="19" t="s">
        <v>16</v>
      </c>
      <c r="D246" s="19" t="s">
        <v>185</v>
      </c>
      <c r="E246" s="19" t="s">
        <v>188</v>
      </c>
      <c r="F246" s="19" t="s">
        <v>76</v>
      </c>
      <c r="G246" s="20">
        <v>22579</v>
      </c>
      <c r="H246" s="20">
        <v>0</v>
      </c>
      <c r="I246" s="21">
        <v>0</v>
      </c>
    </row>
    <row r="247" spans="1:9" ht="14.25" x14ac:dyDescent="0.2">
      <c r="A247" s="32" t="s">
        <v>34</v>
      </c>
      <c r="B247" s="33" t="s">
        <v>122</v>
      </c>
      <c r="C247" s="34" t="s">
        <v>35</v>
      </c>
      <c r="D247" s="34" t="s">
        <v>17</v>
      </c>
      <c r="E247" s="34" t="s">
        <v>14</v>
      </c>
      <c r="F247" s="34" t="s">
        <v>14</v>
      </c>
      <c r="G247" s="35">
        <f>G248+G257+G252</f>
        <v>28567563</v>
      </c>
      <c r="H247" s="35">
        <f t="shared" ref="H247:I247" si="91">H248+H257+H252</f>
        <v>11012096</v>
      </c>
      <c r="I247" s="35">
        <f t="shared" si="91"/>
        <v>11012096</v>
      </c>
    </row>
    <row r="248" spans="1:9" ht="14.25" x14ac:dyDescent="0.2">
      <c r="A248" s="32" t="s">
        <v>36</v>
      </c>
      <c r="B248" s="33" t="s">
        <v>122</v>
      </c>
      <c r="C248" s="34" t="s">
        <v>35</v>
      </c>
      <c r="D248" s="34" t="s">
        <v>37</v>
      </c>
      <c r="E248" s="34" t="s">
        <v>14</v>
      </c>
      <c r="F248" s="34" t="s">
        <v>14</v>
      </c>
      <c r="G248" s="35">
        <f>G249</f>
        <v>1462724</v>
      </c>
      <c r="H248" s="35">
        <f t="shared" ref="H248:I248" si="92">H249</f>
        <v>1312724</v>
      </c>
      <c r="I248" s="36">
        <f t="shared" si="92"/>
        <v>1312724</v>
      </c>
    </row>
    <row r="249" spans="1:9" ht="30" x14ac:dyDescent="0.25">
      <c r="A249" s="17" t="s">
        <v>189</v>
      </c>
      <c r="B249" s="18" t="s">
        <v>122</v>
      </c>
      <c r="C249" s="19" t="s">
        <v>35</v>
      </c>
      <c r="D249" s="19" t="s">
        <v>37</v>
      </c>
      <c r="E249" s="19" t="s">
        <v>190</v>
      </c>
      <c r="F249" s="19" t="s">
        <v>14</v>
      </c>
      <c r="G249" s="20">
        <f>G250+G251</f>
        <v>1462724</v>
      </c>
      <c r="H249" s="20">
        <f t="shared" ref="H249:I249" si="93">H250+H251</f>
        <v>1312724</v>
      </c>
      <c r="I249" s="21">
        <f t="shared" si="93"/>
        <v>1312724</v>
      </c>
    </row>
    <row r="250" spans="1:9" ht="60" x14ac:dyDescent="0.25">
      <c r="A250" s="17" t="s">
        <v>28</v>
      </c>
      <c r="B250" s="18" t="s">
        <v>122</v>
      </c>
      <c r="C250" s="19" t="s">
        <v>35</v>
      </c>
      <c r="D250" s="19" t="s">
        <v>37</v>
      </c>
      <c r="E250" s="19" t="s">
        <v>190</v>
      </c>
      <c r="F250" s="19" t="s">
        <v>29</v>
      </c>
      <c r="G250" s="20">
        <v>1312724</v>
      </c>
      <c r="H250" s="20">
        <v>1312724</v>
      </c>
      <c r="I250" s="21">
        <v>1312724</v>
      </c>
    </row>
    <row r="251" spans="1:9" ht="15" x14ac:dyDescent="0.25">
      <c r="A251" s="17" t="s">
        <v>75</v>
      </c>
      <c r="B251" s="18" t="s">
        <v>122</v>
      </c>
      <c r="C251" s="19" t="s">
        <v>35</v>
      </c>
      <c r="D251" s="19" t="s">
        <v>37</v>
      </c>
      <c r="E251" s="19" t="s">
        <v>190</v>
      </c>
      <c r="F251" s="19" t="s">
        <v>76</v>
      </c>
      <c r="G251" s="20">
        <v>150000</v>
      </c>
      <c r="H251" s="20">
        <v>0</v>
      </c>
      <c r="I251" s="21">
        <v>0</v>
      </c>
    </row>
    <row r="252" spans="1:9" ht="14.25" x14ac:dyDescent="0.2">
      <c r="A252" s="32" t="s">
        <v>57</v>
      </c>
      <c r="B252" s="33" t="s">
        <v>122</v>
      </c>
      <c r="C252" s="34" t="s">
        <v>35</v>
      </c>
      <c r="D252" s="34" t="s">
        <v>58</v>
      </c>
      <c r="E252" s="34" t="s">
        <v>14</v>
      </c>
      <c r="F252" s="34" t="s">
        <v>14</v>
      </c>
      <c r="G252" s="35">
        <f>G253+G255</f>
        <v>17405467</v>
      </c>
      <c r="H252" s="35">
        <f t="shared" ref="H252:I252" si="94">H253+H255</f>
        <v>0</v>
      </c>
      <c r="I252" s="35">
        <f t="shared" si="94"/>
        <v>0</v>
      </c>
    </row>
    <row r="253" spans="1:9" ht="60" x14ac:dyDescent="0.25">
      <c r="A253" s="17" t="s">
        <v>59</v>
      </c>
      <c r="B253" s="18" t="s">
        <v>13</v>
      </c>
      <c r="C253" s="19" t="s">
        <v>35</v>
      </c>
      <c r="D253" s="19" t="s">
        <v>58</v>
      </c>
      <c r="E253" s="19" t="s">
        <v>60</v>
      </c>
      <c r="F253" s="19" t="s">
        <v>14</v>
      </c>
      <c r="G253" s="20">
        <f>G254</f>
        <v>13054100</v>
      </c>
      <c r="H253" s="20">
        <f t="shared" ref="H253:I253" si="95">H254</f>
        <v>0</v>
      </c>
      <c r="I253" s="21">
        <f t="shared" si="95"/>
        <v>0</v>
      </c>
    </row>
    <row r="254" spans="1:9" ht="45" x14ac:dyDescent="0.25">
      <c r="A254" s="17" t="s">
        <v>45</v>
      </c>
      <c r="B254" s="18" t="s">
        <v>13</v>
      </c>
      <c r="C254" s="19" t="s">
        <v>35</v>
      </c>
      <c r="D254" s="19" t="s">
        <v>58</v>
      </c>
      <c r="E254" s="19" t="s">
        <v>60</v>
      </c>
      <c r="F254" s="19" t="s">
        <v>46</v>
      </c>
      <c r="G254" s="20">
        <v>13054100</v>
      </c>
      <c r="H254" s="20">
        <v>0</v>
      </c>
      <c r="I254" s="21">
        <v>0</v>
      </c>
    </row>
    <row r="255" spans="1:9" ht="60" x14ac:dyDescent="0.25">
      <c r="A255" s="17" t="s">
        <v>63</v>
      </c>
      <c r="B255" s="18" t="s">
        <v>13</v>
      </c>
      <c r="C255" s="19" t="s">
        <v>35</v>
      </c>
      <c r="D255" s="19" t="s">
        <v>58</v>
      </c>
      <c r="E255" s="19" t="s">
        <v>64</v>
      </c>
      <c r="F255" s="19" t="s">
        <v>14</v>
      </c>
      <c r="G255" s="20">
        <f>G256</f>
        <v>4351367</v>
      </c>
      <c r="H255" s="20">
        <f t="shared" ref="H255:I255" si="96">H256</f>
        <v>0</v>
      </c>
      <c r="I255" s="21">
        <f t="shared" si="96"/>
        <v>0</v>
      </c>
    </row>
    <row r="256" spans="1:9" ht="45" x14ac:dyDescent="0.25">
      <c r="A256" s="17" t="s">
        <v>45</v>
      </c>
      <c r="B256" s="18" t="s">
        <v>13</v>
      </c>
      <c r="C256" s="19" t="s">
        <v>35</v>
      </c>
      <c r="D256" s="19" t="s">
        <v>58</v>
      </c>
      <c r="E256" s="19" t="s">
        <v>64</v>
      </c>
      <c r="F256" s="19" t="s">
        <v>46</v>
      </c>
      <c r="G256" s="20">
        <v>4351367</v>
      </c>
      <c r="H256" s="20">
        <v>0</v>
      </c>
      <c r="I256" s="21">
        <v>0</v>
      </c>
    </row>
    <row r="257" spans="1:9" ht="28.5" x14ac:dyDescent="0.2">
      <c r="A257" s="32" t="s">
        <v>84</v>
      </c>
      <c r="B257" s="33" t="s">
        <v>122</v>
      </c>
      <c r="C257" s="34" t="s">
        <v>35</v>
      </c>
      <c r="D257" s="34" t="s">
        <v>35</v>
      </c>
      <c r="E257" s="34" t="s">
        <v>14</v>
      </c>
      <c r="F257" s="34" t="s">
        <v>14</v>
      </c>
      <c r="G257" s="35">
        <f>G258</f>
        <v>9699372</v>
      </c>
      <c r="H257" s="35">
        <f t="shared" ref="H257:I257" si="97">H258</f>
        <v>9699372</v>
      </c>
      <c r="I257" s="36">
        <f t="shared" si="97"/>
        <v>9699372</v>
      </c>
    </row>
    <row r="258" spans="1:9" ht="30" x14ac:dyDescent="0.25">
      <c r="A258" s="17" t="s">
        <v>85</v>
      </c>
      <c r="B258" s="18" t="s">
        <v>122</v>
      </c>
      <c r="C258" s="19" t="s">
        <v>35</v>
      </c>
      <c r="D258" s="19" t="s">
        <v>35</v>
      </c>
      <c r="E258" s="19" t="s">
        <v>86</v>
      </c>
      <c r="F258" s="19" t="s">
        <v>14</v>
      </c>
      <c r="G258" s="20">
        <f>G259+G260+G261+G262+G263</f>
        <v>9699372</v>
      </c>
      <c r="H258" s="20">
        <f t="shared" ref="H258:I258" si="98">H259+H260+H261+H262+H263</f>
        <v>9699372</v>
      </c>
      <c r="I258" s="21">
        <f t="shared" si="98"/>
        <v>9699372</v>
      </c>
    </row>
    <row r="259" spans="1:9" ht="30" x14ac:dyDescent="0.25">
      <c r="A259" s="17" t="s">
        <v>87</v>
      </c>
      <c r="B259" s="18" t="s">
        <v>122</v>
      </c>
      <c r="C259" s="19" t="s">
        <v>35</v>
      </c>
      <c r="D259" s="19" t="s">
        <v>35</v>
      </c>
      <c r="E259" s="19" t="s">
        <v>86</v>
      </c>
      <c r="F259" s="19" t="s">
        <v>88</v>
      </c>
      <c r="G259" s="20">
        <v>5579834</v>
      </c>
      <c r="H259" s="20">
        <v>5579834</v>
      </c>
      <c r="I259" s="21">
        <v>5579834</v>
      </c>
    </row>
    <row r="260" spans="1:9" ht="30" x14ac:dyDescent="0.25">
      <c r="A260" s="17" t="s">
        <v>89</v>
      </c>
      <c r="B260" s="18" t="s">
        <v>122</v>
      </c>
      <c r="C260" s="19" t="s">
        <v>35</v>
      </c>
      <c r="D260" s="19" t="s">
        <v>35</v>
      </c>
      <c r="E260" s="19" t="s">
        <v>86</v>
      </c>
      <c r="F260" s="19" t="s">
        <v>90</v>
      </c>
      <c r="G260" s="20">
        <v>375274</v>
      </c>
      <c r="H260" s="20">
        <v>375274</v>
      </c>
      <c r="I260" s="21">
        <v>375274</v>
      </c>
    </row>
    <row r="261" spans="1:9" ht="30" x14ac:dyDescent="0.25">
      <c r="A261" s="17" t="s">
        <v>22</v>
      </c>
      <c r="B261" s="18" t="s">
        <v>122</v>
      </c>
      <c r="C261" s="19" t="s">
        <v>35</v>
      </c>
      <c r="D261" s="19" t="s">
        <v>35</v>
      </c>
      <c r="E261" s="19" t="s">
        <v>86</v>
      </c>
      <c r="F261" s="19" t="s">
        <v>23</v>
      </c>
      <c r="G261" s="20">
        <v>3134771</v>
      </c>
      <c r="H261" s="20">
        <v>3134771</v>
      </c>
      <c r="I261" s="21">
        <v>3134771</v>
      </c>
    </row>
    <row r="262" spans="1:9" ht="27" customHeight="1" x14ac:dyDescent="0.25">
      <c r="A262" s="17" t="s">
        <v>78</v>
      </c>
      <c r="B262" s="18" t="s">
        <v>122</v>
      </c>
      <c r="C262" s="19" t="s">
        <v>35</v>
      </c>
      <c r="D262" s="19" t="s">
        <v>35</v>
      </c>
      <c r="E262" s="19" t="s">
        <v>86</v>
      </c>
      <c r="F262" s="19" t="s">
        <v>79</v>
      </c>
      <c r="G262" s="20">
        <v>546129</v>
      </c>
      <c r="H262" s="20">
        <v>546129</v>
      </c>
      <c r="I262" s="21">
        <v>546129</v>
      </c>
    </row>
    <row r="263" spans="1:9" ht="15" x14ac:dyDescent="0.25">
      <c r="A263" s="17" t="s">
        <v>91</v>
      </c>
      <c r="B263" s="18" t="s">
        <v>122</v>
      </c>
      <c r="C263" s="19" t="s">
        <v>35</v>
      </c>
      <c r="D263" s="19" t="s">
        <v>35</v>
      </c>
      <c r="E263" s="19" t="s">
        <v>86</v>
      </c>
      <c r="F263" s="19" t="s">
        <v>92</v>
      </c>
      <c r="G263" s="20">
        <v>63364</v>
      </c>
      <c r="H263" s="20">
        <v>63364</v>
      </c>
      <c r="I263" s="21">
        <v>63364</v>
      </c>
    </row>
    <row r="264" spans="1:9" ht="14.25" x14ac:dyDescent="0.2">
      <c r="A264" s="32" t="s">
        <v>100</v>
      </c>
      <c r="B264" s="33" t="s">
        <v>122</v>
      </c>
      <c r="C264" s="34" t="s">
        <v>101</v>
      </c>
      <c r="D264" s="34" t="s">
        <v>17</v>
      </c>
      <c r="E264" s="34" t="s">
        <v>14</v>
      </c>
      <c r="F264" s="34" t="s">
        <v>14</v>
      </c>
      <c r="G264" s="35">
        <f>G265+G275+G270</f>
        <v>160746610</v>
      </c>
      <c r="H264" s="35">
        <f t="shared" ref="H264:I264" si="99">H265+H275+H270</f>
        <v>30401920</v>
      </c>
      <c r="I264" s="35">
        <f t="shared" si="99"/>
        <v>195704749</v>
      </c>
    </row>
    <row r="265" spans="1:9" ht="14.25" x14ac:dyDescent="0.2">
      <c r="A265" s="32" t="s">
        <v>102</v>
      </c>
      <c r="B265" s="33" t="s">
        <v>122</v>
      </c>
      <c r="C265" s="34" t="s">
        <v>101</v>
      </c>
      <c r="D265" s="34" t="s">
        <v>37</v>
      </c>
      <c r="E265" s="34" t="s">
        <v>14</v>
      </c>
      <c r="F265" s="34" t="s">
        <v>14</v>
      </c>
      <c r="G265" s="35">
        <f>G266+G268</f>
        <v>126315790</v>
      </c>
      <c r="H265" s="35">
        <f t="shared" ref="H265:I265" si="100">H266+H268</f>
        <v>0</v>
      </c>
      <c r="I265" s="36">
        <f t="shared" si="100"/>
        <v>0</v>
      </c>
    </row>
    <row r="266" spans="1:9" ht="90" x14ac:dyDescent="0.25">
      <c r="A266" s="17" t="s">
        <v>311</v>
      </c>
      <c r="B266" s="18" t="s">
        <v>122</v>
      </c>
      <c r="C266" s="19" t="s">
        <v>101</v>
      </c>
      <c r="D266" s="19" t="s">
        <v>37</v>
      </c>
      <c r="E266" s="19" t="s">
        <v>109</v>
      </c>
      <c r="F266" s="19" t="s">
        <v>14</v>
      </c>
      <c r="G266" s="20">
        <f>G267</f>
        <v>120000000</v>
      </c>
      <c r="H266" s="20">
        <f t="shared" ref="H266:I266" si="101">H267</f>
        <v>0</v>
      </c>
      <c r="I266" s="21">
        <f t="shared" si="101"/>
        <v>0</v>
      </c>
    </row>
    <row r="267" spans="1:9" ht="45" x14ac:dyDescent="0.25">
      <c r="A267" s="17" t="s">
        <v>45</v>
      </c>
      <c r="B267" s="18" t="s">
        <v>122</v>
      </c>
      <c r="C267" s="19" t="s">
        <v>101</v>
      </c>
      <c r="D267" s="19" t="s">
        <v>37</v>
      </c>
      <c r="E267" s="19" t="s">
        <v>109</v>
      </c>
      <c r="F267" s="19" t="s">
        <v>46</v>
      </c>
      <c r="G267" s="20">
        <v>120000000</v>
      </c>
      <c r="H267" s="20">
        <v>0</v>
      </c>
      <c r="I267" s="21">
        <v>0</v>
      </c>
    </row>
    <row r="268" spans="1:9" ht="90" x14ac:dyDescent="0.25">
      <c r="A268" s="17" t="s">
        <v>191</v>
      </c>
      <c r="B268" s="18" t="s">
        <v>122</v>
      </c>
      <c r="C268" s="19" t="s">
        <v>101</v>
      </c>
      <c r="D268" s="19" t="s">
        <v>37</v>
      </c>
      <c r="E268" s="19" t="s">
        <v>192</v>
      </c>
      <c r="F268" s="19" t="s">
        <v>14</v>
      </c>
      <c r="G268" s="20">
        <f>G269</f>
        <v>6315790</v>
      </c>
      <c r="H268" s="20">
        <f t="shared" ref="H268:I268" si="102">H269</f>
        <v>0</v>
      </c>
      <c r="I268" s="21">
        <f t="shared" si="102"/>
        <v>0</v>
      </c>
    </row>
    <row r="269" spans="1:9" ht="45" x14ac:dyDescent="0.25">
      <c r="A269" s="17" t="s">
        <v>45</v>
      </c>
      <c r="B269" s="18" t="s">
        <v>122</v>
      </c>
      <c r="C269" s="19" t="s">
        <v>101</v>
      </c>
      <c r="D269" s="19" t="s">
        <v>37</v>
      </c>
      <c r="E269" s="19" t="s">
        <v>192</v>
      </c>
      <c r="F269" s="19" t="s">
        <v>46</v>
      </c>
      <c r="G269" s="20">
        <v>6315790</v>
      </c>
      <c r="H269" s="20">
        <v>0</v>
      </c>
      <c r="I269" s="21">
        <v>0</v>
      </c>
    </row>
    <row r="270" spans="1:9" ht="14.25" x14ac:dyDescent="0.2">
      <c r="A270" s="32" t="s">
        <v>116</v>
      </c>
      <c r="B270" s="33" t="s">
        <v>122</v>
      </c>
      <c r="C270" s="34" t="s">
        <v>101</v>
      </c>
      <c r="D270" s="34" t="s">
        <v>58</v>
      </c>
      <c r="E270" s="34" t="s">
        <v>14</v>
      </c>
      <c r="F270" s="34" t="s">
        <v>14</v>
      </c>
      <c r="G270" s="36">
        <f>G271+G273</f>
        <v>3228900</v>
      </c>
      <c r="H270" s="36">
        <f t="shared" ref="H270" si="103">H271+H273</f>
        <v>0</v>
      </c>
      <c r="I270" s="36">
        <f>I271+I273</f>
        <v>166002829</v>
      </c>
    </row>
    <row r="271" spans="1:9" ht="60" x14ac:dyDescent="0.25">
      <c r="A271" s="17" t="s">
        <v>142</v>
      </c>
      <c r="B271" s="18" t="s">
        <v>122</v>
      </c>
      <c r="C271" s="19" t="s">
        <v>101</v>
      </c>
      <c r="D271" s="19" t="s">
        <v>58</v>
      </c>
      <c r="E271" s="19" t="s">
        <v>143</v>
      </c>
      <c r="F271" s="19" t="s">
        <v>14</v>
      </c>
      <c r="G271" s="20">
        <f>G272</f>
        <v>3228900</v>
      </c>
      <c r="H271" s="20">
        <f t="shared" ref="H271:I273" si="104">H272</f>
        <v>0</v>
      </c>
      <c r="I271" s="21">
        <f t="shared" si="104"/>
        <v>164342800</v>
      </c>
    </row>
    <row r="272" spans="1:9" ht="15" x14ac:dyDescent="0.25">
      <c r="A272" s="17" t="s">
        <v>75</v>
      </c>
      <c r="B272" s="18" t="s">
        <v>122</v>
      </c>
      <c r="C272" s="19" t="s">
        <v>101</v>
      </c>
      <c r="D272" s="19" t="s">
        <v>58</v>
      </c>
      <c r="E272" s="19" t="s">
        <v>143</v>
      </c>
      <c r="F272" s="19" t="s">
        <v>76</v>
      </c>
      <c r="G272" s="20">
        <v>3228900</v>
      </c>
      <c r="H272" s="20">
        <v>0</v>
      </c>
      <c r="I272" s="21">
        <v>164342800</v>
      </c>
    </row>
    <row r="273" spans="1:9" ht="60" x14ac:dyDescent="0.25">
      <c r="A273" s="17" t="s">
        <v>326</v>
      </c>
      <c r="B273" s="18" t="s">
        <v>122</v>
      </c>
      <c r="C273" s="19" t="s">
        <v>101</v>
      </c>
      <c r="D273" s="19" t="s">
        <v>58</v>
      </c>
      <c r="E273" s="19" t="s">
        <v>143</v>
      </c>
      <c r="F273" s="19" t="s">
        <v>14</v>
      </c>
      <c r="G273" s="20">
        <f>G274</f>
        <v>0</v>
      </c>
      <c r="H273" s="20">
        <f t="shared" si="104"/>
        <v>0</v>
      </c>
      <c r="I273" s="21">
        <f t="shared" si="104"/>
        <v>1660029</v>
      </c>
    </row>
    <row r="274" spans="1:9" ht="15" x14ac:dyDescent="0.25">
      <c r="A274" s="17" t="s">
        <v>75</v>
      </c>
      <c r="B274" s="18" t="s">
        <v>122</v>
      </c>
      <c r="C274" s="19" t="s">
        <v>101</v>
      </c>
      <c r="D274" s="19" t="s">
        <v>58</v>
      </c>
      <c r="E274" s="19" t="s">
        <v>143</v>
      </c>
      <c r="F274" s="19" t="s">
        <v>76</v>
      </c>
      <c r="G274" s="20">
        <v>0</v>
      </c>
      <c r="H274" s="20">
        <v>0</v>
      </c>
      <c r="I274" s="21">
        <v>1660029</v>
      </c>
    </row>
    <row r="275" spans="1:9" ht="14.25" x14ac:dyDescent="0.2">
      <c r="A275" s="32" t="s">
        <v>141</v>
      </c>
      <c r="B275" s="33" t="s">
        <v>122</v>
      </c>
      <c r="C275" s="34" t="s">
        <v>101</v>
      </c>
      <c r="D275" s="34" t="s">
        <v>101</v>
      </c>
      <c r="E275" s="34" t="s">
        <v>14</v>
      </c>
      <c r="F275" s="34" t="s">
        <v>14</v>
      </c>
      <c r="G275" s="35">
        <f>G276+G279+G281</f>
        <v>31201920</v>
      </c>
      <c r="H275" s="35">
        <f t="shared" ref="H275:I275" si="105">H276+H279+H281</f>
        <v>30401920</v>
      </c>
      <c r="I275" s="36">
        <f t="shared" si="105"/>
        <v>29701920</v>
      </c>
    </row>
    <row r="276" spans="1:9" ht="30" x14ac:dyDescent="0.25">
      <c r="A276" s="17" t="s">
        <v>193</v>
      </c>
      <c r="B276" s="18" t="s">
        <v>122</v>
      </c>
      <c r="C276" s="19" t="s">
        <v>101</v>
      </c>
      <c r="D276" s="19" t="s">
        <v>101</v>
      </c>
      <c r="E276" s="19" t="s">
        <v>194</v>
      </c>
      <c r="F276" s="19" t="s">
        <v>14</v>
      </c>
      <c r="G276" s="20">
        <f>G277+G278</f>
        <v>11985557</v>
      </c>
      <c r="H276" s="20">
        <f t="shared" ref="H276:I276" si="106">H277+H278</f>
        <v>11785557</v>
      </c>
      <c r="I276" s="21">
        <f t="shared" si="106"/>
        <v>11785557</v>
      </c>
    </row>
    <row r="277" spans="1:9" ht="60" x14ac:dyDescent="0.25">
      <c r="A277" s="17" t="s">
        <v>28</v>
      </c>
      <c r="B277" s="18" t="s">
        <v>122</v>
      </c>
      <c r="C277" s="19" t="s">
        <v>101</v>
      </c>
      <c r="D277" s="19" t="s">
        <v>101</v>
      </c>
      <c r="E277" s="19" t="s">
        <v>194</v>
      </c>
      <c r="F277" s="19" t="s">
        <v>29</v>
      </c>
      <c r="G277" s="20">
        <v>11385557</v>
      </c>
      <c r="H277" s="20">
        <v>11185557</v>
      </c>
      <c r="I277" s="21">
        <v>11185557</v>
      </c>
    </row>
    <row r="278" spans="1:9" ht="15" x14ac:dyDescent="0.25">
      <c r="A278" s="17" t="s">
        <v>75</v>
      </c>
      <c r="B278" s="18" t="s">
        <v>122</v>
      </c>
      <c r="C278" s="19" t="s">
        <v>101</v>
      </c>
      <c r="D278" s="19" t="s">
        <v>101</v>
      </c>
      <c r="E278" s="19" t="s">
        <v>194</v>
      </c>
      <c r="F278" s="19" t="s">
        <v>76</v>
      </c>
      <c r="G278" s="20">
        <v>600000</v>
      </c>
      <c r="H278" s="20">
        <v>600000</v>
      </c>
      <c r="I278" s="21">
        <v>600000</v>
      </c>
    </row>
    <row r="279" spans="1:9" ht="15" x14ac:dyDescent="0.25">
      <c r="A279" s="17" t="s">
        <v>129</v>
      </c>
      <c r="B279" s="18" t="s">
        <v>122</v>
      </c>
      <c r="C279" s="19" t="s">
        <v>101</v>
      </c>
      <c r="D279" s="19" t="s">
        <v>101</v>
      </c>
      <c r="E279" s="19" t="s">
        <v>130</v>
      </c>
      <c r="F279" s="19" t="s">
        <v>14</v>
      </c>
      <c r="G279" s="20">
        <f>G280</f>
        <v>745100</v>
      </c>
      <c r="H279" s="20">
        <f t="shared" ref="H279:I279" si="107">H280</f>
        <v>545100</v>
      </c>
      <c r="I279" s="21">
        <f t="shared" si="107"/>
        <v>345100</v>
      </c>
    </row>
    <row r="280" spans="1:9" ht="60" x14ac:dyDescent="0.25">
      <c r="A280" s="17" t="s">
        <v>28</v>
      </c>
      <c r="B280" s="18" t="s">
        <v>122</v>
      </c>
      <c r="C280" s="19" t="s">
        <v>101</v>
      </c>
      <c r="D280" s="19" t="s">
        <v>101</v>
      </c>
      <c r="E280" s="19" t="s">
        <v>130</v>
      </c>
      <c r="F280" s="19" t="s">
        <v>29</v>
      </c>
      <c r="G280" s="20">
        <v>745100</v>
      </c>
      <c r="H280" s="20">
        <v>545100</v>
      </c>
      <c r="I280" s="21">
        <v>345100</v>
      </c>
    </row>
    <row r="281" spans="1:9" ht="30" x14ac:dyDescent="0.25">
      <c r="A281" s="17" t="s">
        <v>195</v>
      </c>
      <c r="B281" s="18" t="s">
        <v>122</v>
      </c>
      <c r="C281" s="19" t="s">
        <v>101</v>
      </c>
      <c r="D281" s="19" t="s">
        <v>101</v>
      </c>
      <c r="E281" s="19" t="s">
        <v>196</v>
      </c>
      <c r="F281" s="19" t="s">
        <v>14</v>
      </c>
      <c r="G281" s="20">
        <f>G282</f>
        <v>18471263</v>
      </c>
      <c r="H281" s="20">
        <f t="shared" ref="H281:I281" si="108">H282</f>
        <v>18071263</v>
      </c>
      <c r="I281" s="21">
        <f t="shared" si="108"/>
        <v>17571263</v>
      </c>
    </row>
    <row r="282" spans="1:9" ht="60" x14ac:dyDescent="0.25">
      <c r="A282" s="17" t="s">
        <v>28</v>
      </c>
      <c r="B282" s="18" t="s">
        <v>122</v>
      </c>
      <c r="C282" s="19" t="s">
        <v>101</v>
      </c>
      <c r="D282" s="19" t="s">
        <v>101</v>
      </c>
      <c r="E282" s="19" t="s">
        <v>196</v>
      </c>
      <c r="F282" s="19" t="s">
        <v>29</v>
      </c>
      <c r="G282" s="20">
        <v>18471263</v>
      </c>
      <c r="H282" s="20">
        <v>18071263</v>
      </c>
      <c r="I282" s="21">
        <v>17571263</v>
      </c>
    </row>
    <row r="283" spans="1:9" ht="14.25" x14ac:dyDescent="0.2">
      <c r="A283" s="32" t="s">
        <v>197</v>
      </c>
      <c r="B283" s="33" t="s">
        <v>122</v>
      </c>
      <c r="C283" s="34" t="s">
        <v>185</v>
      </c>
      <c r="D283" s="34" t="s">
        <v>17</v>
      </c>
      <c r="E283" s="34" t="s">
        <v>14</v>
      </c>
      <c r="F283" s="34" t="s">
        <v>14</v>
      </c>
      <c r="G283" s="35">
        <f>G284+G287+G290</f>
        <v>27729961</v>
      </c>
      <c r="H283" s="35">
        <f t="shared" ref="H283:I283" si="109">H284+H287+H290</f>
        <v>29696261</v>
      </c>
      <c r="I283" s="36">
        <f t="shared" si="109"/>
        <v>32458961</v>
      </c>
    </row>
    <row r="284" spans="1:9" ht="14.25" x14ac:dyDescent="0.2">
      <c r="A284" s="32" t="s">
        <v>198</v>
      </c>
      <c r="B284" s="33" t="s">
        <v>122</v>
      </c>
      <c r="C284" s="34" t="s">
        <v>185</v>
      </c>
      <c r="D284" s="34" t="s">
        <v>37</v>
      </c>
      <c r="E284" s="34" t="s">
        <v>14</v>
      </c>
      <c r="F284" s="34" t="s">
        <v>14</v>
      </c>
      <c r="G284" s="35">
        <f>G285</f>
        <v>202361</v>
      </c>
      <c r="H284" s="35">
        <f t="shared" ref="H284:I285" si="110">H285</f>
        <v>202361</v>
      </c>
      <c r="I284" s="36">
        <f t="shared" si="110"/>
        <v>202361</v>
      </c>
    </row>
    <row r="285" spans="1:9" ht="15" x14ac:dyDescent="0.25">
      <c r="A285" s="17" t="s">
        <v>199</v>
      </c>
      <c r="B285" s="18" t="s">
        <v>122</v>
      </c>
      <c r="C285" s="19" t="s">
        <v>185</v>
      </c>
      <c r="D285" s="19" t="s">
        <v>37</v>
      </c>
      <c r="E285" s="19" t="s">
        <v>200</v>
      </c>
      <c r="F285" s="19" t="s">
        <v>14</v>
      </c>
      <c r="G285" s="20">
        <f>G286</f>
        <v>202361</v>
      </c>
      <c r="H285" s="20">
        <f t="shared" si="110"/>
        <v>202361</v>
      </c>
      <c r="I285" s="21">
        <f t="shared" si="110"/>
        <v>202361</v>
      </c>
    </row>
    <row r="286" spans="1:9" ht="30" x14ac:dyDescent="0.25">
      <c r="A286" s="17" t="s">
        <v>201</v>
      </c>
      <c r="B286" s="18" t="s">
        <v>122</v>
      </c>
      <c r="C286" s="19" t="s">
        <v>185</v>
      </c>
      <c r="D286" s="19" t="s">
        <v>37</v>
      </c>
      <c r="E286" s="19" t="s">
        <v>200</v>
      </c>
      <c r="F286" s="19" t="s">
        <v>202</v>
      </c>
      <c r="G286" s="20">
        <v>202361</v>
      </c>
      <c r="H286" s="20">
        <v>202361</v>
      </c>
      <c r="I286" s="21">
        <v>202361</v>
      </c>
    </row>
    <row r="287" spans="1:9" ht="14.25" x14ac:dyDescent="0.2">
      <c r="A287" s="32" t="s">
        <v>203</v>
      </c>
      <c r="B287" s="33" t="s">
        <v>122</v>
      </c>
      <c r="C287" s="34" t="s">
        <v>185</v>
      </c>
      <c r="D287" s="34" t="s">
        <v>58</v>
      </c>
      <c r="E287" s="34" t="s">
        <v>14</v>
      </c>
      <c r="F287" s="34" t="s">
        <v>14</v>
      </c>
      <c r="G287" s="35">
        <f>G288</f>
        <v>27032600</v>
      </c>
      <c r="H287" s="35">
        <f t="shared" ref="H287:I288" si="111">H288</f>
        <v>28998900</v>
      </c>
      <c r="I287" s="36">
        <f t="shared" si="111"/>
        <v>31761600</v>
      </c>
    </row>
    <row r="288" spans="1:9" ht="45" x14ac:dyDescent="0.25">
      <c r="A288" s="17" t="s">
        <v>204</v>
      </c>
      <c r="B288" s="18" t="s">
        <v>122</v>
      </c>
      <c r="C288" s="19" t="s">
        <v>185</v>
      </c>
      <c r="D288" s="19" t="s">
        <v>58</v>
      </c>
      <c r="E288" s="19" t="s">
        <v>205</v>
      </c>
      <c r="F288" s="19" t="s">
        <v>14</v>
      </c>
      <c r="G288" s="20">
        <f>G289</f>
        <v>27032600</v>
      </c>
      <c r="H288" s="20">
        <f t="shared" si="111"/>
        <v>28998900</v>
      </c>
      <c r="I288" s="21">
        <f t="shared" si="111"/>
        <v>31761600</v>
      </c>
    </row>
    <row r="289" spans="1:9" ht="60" x14ac:dyDescent="0.25">
      <c r="A289" s="17" t="s">
        <v>28</v>
      </c>
      <c r="B289" s="18" t="s">
        <v>122</v>
      </c>
      <c r="C289" s="19" t="s">
        <v>185</v>
      </c>
      <c r="D289" s="19" t="s">
        <v>58</v>
      </c>
      <c r="E289" s="19" t="s">
        <v>205</v>
      </c>
      <c r="F289" s="19" t="s">
        <v>29</v>
      </c>
      <c r="G289" s="20">
        <v>27032600</v>
      </c>
      <c r="H289" s="20">
        <v>28998900</v>
      </c>
      <c r="I289" s="21">
        <v>31761600</v>
      </c>
    </row>
    <row r="290" spans="1:9" ht="14.25" x14ac:dyDescent="0.2">
      <c r="A290" s="32" t="s">
        <v>206</v>
      </c>
      <c r="B290" s="33" t="s">
        <v>122</v>
      </c>
      <c r="C290" s="34" t="s">
        <v>185</v>
      </c>
      <c r="D290" s="34" t="s">
        <v>94</v>
      </c>
      <c r="E290" s="34" t="s">
        <v>14</v>
      </c>
      <c r="F290" s="34" t="s">
        <v>14</v>
      </c>
      <c r="G290" s="35">
        <f>G291</f>
        <v>495000</v>
      </c>
      <c r="H290" s="35">
        <f t="shared" ref="H290:I290" si="112">H291</f>
        <v>495000</v>
      </c>
      <c r="I290" s="36">
        <f t="shared" si="112"/>
        <v>495000</v>
      </c>
    </row>
    <row r="291" spans="1:9" ht="45" x14ac:dyDescent="0.25">
      <c r="A291" s="17" t="s">
        <v>146</v>
      </c>
      <c r="B291" s="18" t="s">
        <v>122</v>
      </c>
      <c r="C291" s="19" t="s">
        <v>185</v>
      </c>
      <c r="D291" s="19" t="s">
        <v>94</v>
      </c>
      <c r="E291" s="19" t="s">
        <v>147</v>
      </c>
      <c r="F291" s="19" t="s">
        <v>14</v>
      </c>
      <c r="G291" s="20">
        <f>G292+G293</f>
        <v>495000</v>
      </c>
      <c r="H291" s="20">
        <f t="shared" ref="H291:I291" si="113">H292+H293</f>
        <v>495000</v>
      </c>
      <c r="I291" s="21">
        <f t="shared" si="113"/>
        <v>495000</v>
      </c>
    </row>
    <row r="292" spans="1:9" ht="45" x14ac:dyDescent="0.25">
      <c r="A292" s="17" t="s">
        <v>45</v>
      </c>
      <c r="B292" s="18" t="s">
        <v>122</v>
      </c>
      <c r="C292" s="19" t="s">
        <v>185</v>
      </c>
      <c r="D292" s="19" t="s">
        <v>94</v>
      </c>
      <c r="E292" s="19" t="s">
        <v>147</v>
      </c>
      <c r="F292" s="19" t="s">
        <v>46</v>
      </c>
      <c r="G292" s="20">
        <v>250000</v>
      </c>
      <c r="H292" s="20">
        <v>250000</v>
      </c>
      <c r="I292" s="21">
        <v>250000</v>
      </c>
    </row>
    <row r="293" spans="1:9" ht="15" x14ac:dyDescent="0.25">
      <c r="A293" s="17" t="s">
        <v>75</v>
      </c>
      <c r="B293" s="18" t="s">
        <v>122</v>
      </c>
      <c r="C293" s="19" t="s">
        <v>185</v>
      </c>
      <c r="D293" s="19" t="s">
        <v>94</v>
      </c>
      <c r="E293" s="19" t="s">
        <v>147</v>
      </c>
      <c r="F293" s="19" t="s">
        <v>76</v>
      </c>
      <c r="G293" s="20">
        <v>245000</v>
      </c>
      <c r="H293" s="20">
        <v>245000</v>
      </c>
      <c r="I293" s="21">
        <v>245000</v>
      </c>
    </row>
    <row r="294" spans="1:9" ht="14.25" x14ac:dyDescent="0.2">
      <c r="A294" s="32" t="s">
        <v>207</v>
      </c>
      <c r="B294" s="33" t="s">
        <v>122</v>
      </c>
      <c r="C294" s="34" t="s">
        <v>208</v>
      </c>
      <c r="D294" s="34" t="s">
        <v>17</v>
      </c>
      <c r="E294" s="34" t="s">
        <v>14</v>
      </c>
      <c r="F294" s="34" t="s">
        <v>14</v>
      </c>
      <c r="G294" s="35">
        <f>G295</f>
        <v>22147681</v>
      </c>
      <c r="H294" s="35">
        <f t="shared" ref="H294:I294" si="114">H295</f>
        <v>21047682</v>
      </c>
      <c r="I294" s="36">
        <f t="shared" si="114"/>
        <v>20847682</v>
      </c>
    </row>
    <row r="295" spans="1:9" ht="14.25" x14ac:dyDescent="0.2">
      <c r="A295" s="32" t="s">
        <v>209</v>
      </c>
      <c r="B295" s="33" t="s">
        <v>122</v>
      </c>
      <c r="C295" s="34" t="s">
        <v>208</v>
      </c>
      <c r="D295" s="34" t="s">
        <v>58</v>
      </c>
      <c r="E295" s="34" t="s">
        <v>14</v>
      </c>
      <c r="F295" s="34" t="s">
        <v>14</v>
      </c>
      <c r="G295" s="35">
        <f>G298+G300+G296</f>
        <v>22147681</v>
      </c>
      <c r="H295" s="35">
        <f t="shared" ref="H295:I295" si="115">H298+H300+H296</f>
        <v>21047682</v>
      </c>
      <c r="I295" s="36">
        <f t="shared" si="115"/>
        <v>20847682</v>
      </c>
    </row>
    <row r="296" spans="1:9" ht="45" x14ac:dyDescent="0.25">
      <c r="A296" s="17" t="s">
        <v>316</v>
      </c>
      <c r="B296" s="18" t="s">
        <v>122</v>
      </c>
      <c r="C296" s="19" t="s">
        <v>208</v>
      </c>
      <c r="D296" s="19" t="s">
        <v>58</v>
      </c>
      <c r="E296" s="19" t="s">
        <v>147</v>
      </c>
      <c r="F296" s="37"/>
      <c r="G296" s="20">
        <f>G297</f>
        <v>80000</v>
      </c>
      <c r="H296" s="20">
        <f t="shared" ref="H296:I296" si="116">H297</f>
        <v>80000</v>
      </c>
      <c r="I296" s="21">
        <f t="shared" si="116"/>
        <v>80000</v>
      </c>
    </row>
    <row r="297" spans="1:9" ht="15" x14ac:dyDescent="0.25">
      <c r="A297" s="17" t="s">
        <v>75</v>
      </c>
      <c r="B297" s="18" t="s">
        <v>122</v>
      </c>
      <c r="C297" s="19" t="s">
        <v>208</v>
      </c>
      <c r="D297" s="19" t="s">
        <v>58</v>
      </c>
      <c r="E297" s="19" t="s">
        <v>147</v>
      </c>
      <c r="F297" s="19" t="s">
        <v>76</v>
      </c>
      <c r="G297" s="20">
        <v>80000</v>
      </c>
      <c r="H297" s="20">
        <v>80000</v>
      </c>
      <c r="I297" s="21">
        <v>80000</v>
      </c>
    </row>
    <row r="298" spans="1:9" ht="15" x14ac:dyDescent="0.25">
      <c r="A298" s="17" t="s">
        <v>129</v>
      </c>
      <c r="B298" s="18" t="s">
        <v>122</v>
      </c>
      <c r="C298" s="19" t="s">
        <v>208</v>
      </c>
      <c r="D298" s="19" t="s">
        <v>58</v>
      </c>
      <c r="E298" s="19" t="s">
        <v>130</v>
      </c>
      <c r="F298" s="19" t="s">
        <v>14</v>
      </c>
      <c r="G298" s="20">
        <f>G299</f>
        <v>1714600</v>
      </c>
      <c r="H298" s="20">
        <f t="shared" ref="H298:I298" si="117">H299</f>
        <v>1214600</v>
      </c>
      <c r="I298" s="21">
        <f t="shared" si="117"/>
        <v>1014600</v>
      </c>
    </row>
    <row r="299" spans="1:9" ht="60" x14ac:dyDescent="0.25">
      <c r="A299" s="17" t="s">
        <v>28</v>
      </c>
      <c r="B299" s="18" t="s">
        <v>122</v>
      </c>
      <c r="C299" s="19" t="s">
        <v>208</v>
      </c>
      <c r="D299" s="19" t="s">
        <v>58</v>
      </c>
      <c r="E299" s="19" t="s">
        <v>130</v>
      </c>
      <c r="F299" s="19" t="s">
        <v>29</v>
      </c>
      <c r="G299" s="20">
        <v>1714600</v>
      </c>
      <c r="H299" s="20">
        <v>1214600</v>
      </c>
      <c r="I299" s="21">
        <v>1014600</v>
      </c>
    </row>
    <row r="300" spans="1:9" ht="30" x14ac:dyDescent="0.25">
      <c r="A300" s="17" t="s">
        <v>210</v>
      </c>
      <c r="B300" s="18" t="s">
        <v>122</v>
      </c>
      <c r="C300" s="19" t="s">
        <v>208</v>
      </c>
      <c r="D300" s="19" t="s">
        <v>58</v>
      </c>
      <c r="E300" s="19" t="s">
        <v>211</v>
      </c>
      <c r="F300" s="19" t="s">
        <v>14</v>
      </c>
      <c r="G300" s="20">
        <f>G301</f>
        <v>20353081</v>
      </c>
      <c r="H300" s="20">
        <f t="shared" ref="H300:I300" si="118">H301</f>
        <v>19753082</v>
      </c>
      <c r="I300" s="21">
        <f t="shared" si="118"/>
        <v>19753082</v>
      </c>
    </row>
    <row r="301" spans="1:9" ht="60" x14ac:dyDescent="0.25">
      <c r="A301" s="17" t="s">
        <v>28</v>
      </c>
      <c r="B301" s="18" t="s">
        <v>122</v>
      </c>
      <c r="C301" s="19" t="s">
        <v>208</v>
      </c>
      <c r="D301" s="19" t="s">
        <v>58</v>
      </c>
      <c r="E301" s="19" t="s">
        <v>211</v>
      </c>
      <c r="F301" s="19" t="s">
        <v>29</v>
      </c>
      <c r="G301" s="20">
        <v>20353081</v>
      </c>
      <c r="H301" s="20">
        <v>19753082</v>
      </c>
      <c r="I301" s="21">
        <v>19753082</v>
      </c>
    </row>
    <row r="302" spans="1:9" ht="28.5" x14ac:dyDescent="0.2">
      <c r="A302" s="32" t="s">
        <v>212</v>
      </c>
      <c r="B302" s="33" t="s">
        <v>122</v>
      </c>
      <c r="C302" s="34" t="s">
        <v>213</v>
      </c>
      <c r="D302" s="34" t="s">
        <v>17</v>
      </c>
      <c r="E302" s="34" t="s">
        <v>14</v>
      </c>
      <c r="F302" s="34" t="s">
        <v>14</v>
      </c>
      <c r="G302" s="35">
        <f>G303</f>
        <v>3810000</v>
      </c>
      <c r="H302" s="35">
        <f t="shared" ref="H302:I304" si="119">H303</f>
        <v>3810000</v>
      </c>
      <c r="I302" s="36">
        <f t="shared" si="119"/>
        <v>3810000</v>
      </c>
    </row>
    <row r="303" spans="1:9" ht="28.5" x14ac:dyDescent="0.2">
      <c r="A303" s="32" t="s">
        <v>214</v>
      </c>
      <c r="B303" s="33" t="s">
        <v>122</v>
      </c>
      <c r="C303" s="34" t="s">
        <v>213</v>
      </c>
      <c r="D303" s="34" t="s">
        <v>37</v>
      </c>
      <c r="E303" s="34" t="s">
        <v>14</v>
      </c>
      <c r="F303" s="34" t="s">
        <v>14</v>
      </c>
      <c r="G303" s="35">
        <f>G304</f>
        <v>3810000</v>
      </c>
      <c r="H303" s="35">
        <f t="shared" si="119"/>
        <v>3810000</v>
      </c>
      <c r="I303" s="36">
        <f t="shared" si="119"/>
        <v>3810000</v>
      </c>
    </row>
    <row r="304" spans="1:9" ht="15" x14ac:dyDescent="0.25">
      <c r="A304" s="17" t="s">
        <v>215</v>
      </c>
      <c r="B304" s="18" t="s">
        <v>122</v>
      </c>
      <c r="C304" s="19" t="s">
        <v>213</v>
      </c>
      <c r="D304" s="19" t="s">
        <v>37</v>
      </c>
      <c r="E304" s="19" t="s">
        <v>216</v>
      </c>
      <c r="F304" s="19" t="s">
        <v>14</v>
      </c>
      <c r="G304" s="20">
        <f>G305</f>
        <v>3810000</v>
      </c>
      <c r="H304" s="20">
        <f t="shared" si="119"/>
        <v>3810000</v>
      </c>
      <c r="I304" s="21">
        <f t="shared" si="119"/>
        <v>3810000</v>
      </c>
    </row>
    <row r="305" spans="1:9" ht="15" x14ac:dyDescent="0.25">
      <c r="A305" s="17" t="s">
        <v>217</v>
      </c>
      <c r="B305" s="18" t="s">
        <v>122</v>
      </c>
      <c r="C305" s="19" t="s">
        <v>213</v>
      </c>
      <c r="D305" s="19" t="s">
        <v>37</v>
      </c>
      <c r="E305" s="19" t="s">
        <v>216</v>
      </c>
      <c r="F305" s="19" t="s">
        <v>218</v>
      </c>
      <c r="G305" s="20">
        <v>3810000</v>
      </c>
      <c r="H305" s="20">
        <v>3810000</v>
      </c>
      <c r="I305" s="21">
        <v>3810000</v>
      </c>
    </row>
    <row r="306" spans="1:9" ht="14.25" x14ac:dyDescent="0.2">
      <c r="A306" s="32" t="s">
        <v>313</v>
      </c>
      <c r="B306" s="33" t="s">
        <v>122</v>
      </c>
      <c r="C306" s="34" t="s">
        <v>219</v>
      </c>
      <c r="D306" s="34" t="s">
        <v>17</v>
      </c>
      <c r="E306" s="34" t="s">
        <v>14</v>
      </c>
      <c r="F306" s="34" t="s">
        <v>14</v>
      </c>
      <c r="G306" s="35">
        <f>G307</f>
        <v>0</v>
      </c>
      <c r="H306" s="35">
        <f t="shared" ref="H306:I308" si="120">H307</f>
        <v>7606312</v>
      </c>
      <c r="I306" s="36">
        <f t="shared" si="120"/>
        <v>20436295</v>
      </c>
    </row>
    <row r="307" spans="1:9" ht="14.25" x14ac:dyDescent="0.2">
      <c r="A307" s="32" t="s">
        <v>220</v>
      </c>
      <c r="B307" s="33" t="s">
        <v>122</v>
      </c>
      <c r="C307" s="34" t="s">
        <v>219</v>
      </c>
      <c r="D307" s="34" t="s">
        <v>219</v>
      </c>
      <c r="E307" s="34" t="s">
        <v>14</v>
      </c>
      <c r="F307" s="34" t="s">
        <v>14</v>
      </c>
      <c r="G307" s="35">
        <f>G308</f>
        <v>0</v>
      </c>
      <c r="H307" s="35">
        <f t="shared" si="120"/>
        <v>7606312</v>
      </c>
      <c r="I307" s="36">
        <f t="shared" si="120"/>
        <v>20436295</v>
      </c>
    </row>
    <row r="308" spans="1:9" ht="15" x14ac:dyDescent="0.25">
      <c r="A308" s="17" t="s">
        <v>220</v>
      </c>
      <c r="B308" s="18" t="s">
        <v>122</v>
      </c>
      <c r="C308" s="19" t="s">
        <v>219</v>
      </c>
      <c r="D308" s="19" t="s">
        <v>219</v>
      </c>
      <c r="E308" s="19" t="s">
        <v>221</v>
      </c>
      <c r="F308" s="19" t="s">
        <v>14</v>
      </c>
      <c r="G308" s="20">
        <f>G309</f>
        <v>0</v>
      </c>
      <c r="H308" s="20">
        <f t="shared" si="120"/>
        <v>7606312</v>
      </c>
      <c r="I308" s="21">
        <f t="shared" si="120"/>
        <v>20436295</v>
      </c>
    </row>
    <row r="309" spans="1:9" ht="15" x14ac:dyDescent="0.25">
      <c r="A309" s="17" t="s">
        <v>220</v>
      </c>
      <c r="B309" s="18" t="s">
        <v>122</v>
      </c>
      <c r="C309" s="19" t="s">
        <v>219</v>
      </c>
      <c r="D309" s="19" t="s">
        <v>219</v>
      </c>
      <c r="E309" s="19" t="s">
        <v>221</v>
      </c>
      <c r="F309" s="19" t="s">
        <v>222</v>
      </c>
      <c r="G309" s="20">
        <v>0</v>
      </c>
      <c r="H309" s="20">
        <v>7606312</v>
      </c>
      <c r="I309" s="21">
        <v>20436295</v>
      </c>
    </row>
    <row r="310" spans="1:9" ht="28.5" x14ac:dyDescent="0.2">
      <c r="A310" s="32" t="s">
        <v>223</v>
      </c>
      <c r="B310" s="33" t="s">
        <v>224</v>
      </c>
      <c r="C310" s="34" t="s">
        <v>14</v>
      </c>
      <c r="D310" s="34" t="s">
        <v>14</v>
      </c>
      <c r="E310" s="34" t="s">
        <v>14</v>
      </c>
      <c r="F310" s="34" t="s">
        <v>14</v>
      </c>
      <c r="G310" s="35">
        <f>G311+G370+G386+G415+G420+G426</f>
        <v>315266164</v>
      </c>
      <c r="H310" s="35">
        <f t="shared" ref="H310:I310" si="121">H311+H370+H386+H415+H420+H426</f>
        <v>406454275</v>
      </c>
      <c r="I310" s="36">
        <f t="shared" si="121"/>
        <v>349800039</v>
      </c>
    </row>
    <row r="311" spans="1:9" ht="14.25" x14ac:dyDescent="0.2">
      <c r="A311" s="32" t="s">
        <v>170</v>
      </c>
      <c r="B311" s="33" t="s">
        <v>224</v>
      </c>
      <c r="C311" s="34" t="s">
        <v>37</v>
      </c>
      <c r="D311" s="34" t="s">
        <v>17</v>
      </c>
      <c r="E311" s="34" t="s">
        <v>14</v>
      </c>
      <c r="F311" s="34" t="s">
        <v>14</v>
      </c>
      <c r="G311" s="35">
        <f>G312+G315+G323+G354+G357+G363+G366</f>
        <v>68254638</v>
      </c>
      <c r="H311" s="35">
        <f t="shared" ref="H311:I311" si="122">H312+H315+H323+H354+H357+H363+H366</f>
        <v>62230451</v>
      </c>
      <c r="I311" s="36">
        <f t="shared" si="122"/>
        <v>61641551</v>
      </c>
    </row>
    <row r="312" spans="1:9" ht="42.75" x14ac:dyDescent="0.2">
      <c r="A312" s="32" t="s">
        <v>225</v>
      </c>
      <c r="B312" s="33" t="s">
        <v>224</v>
      </c>
      <c r="C312" s="34" t="s">
        <v>37</v>
      </c>
      <c r="D312" s="34" t="s">
        <v>58</v>
      </c>
      <c r="E312" s="34" t="s">
        <v>14</v>
      </c>
      <c r="F312" s="34" t="s">
        <v>14</v>
      </c>
      <c r="G312" s="35">
        <f>G313</f>
        <v>1688635</v>
      </c>
      <c r="H312" s="35">
        <f t="shared" ref="H312:I313" si="123">H313</f>
        <v>1688635</v>
      </c>
      <c r="I312" s="36">
        <f t="shared" si="123"/>
        <v>1688635</v>
      </c>
    </row>
    <row r="313" spans="1:9" ht="15" x14ac:dyDescent="0.25">
      <c r="A313" s="17" t="s">
        <v>226</v>
      </c>
      <c r="B313" s="18" t="s">
        <v>224</v>
      </c>
      <c r="C313" s="19" t="s">
        <v>37</v>
      </c>
      <c r="D313" s="19" t="s">
        <v>58</v>
      </c>
      <c r="E313" s="19" t="s">
        <v>227</v>
      </c>
      <c r="F313" s="19" t="s">
        <v>14</v>
      </c>
      <c r="G313" s="20">
        <f>G314</f>
        <v>1688635</v>
      </c>
      <c r="H313" s="20">
        <f t="shared" si="123"/>
        <v>1688635</v>
      </c>
      <c r="I313" s="21">
        <f t="shared" si="123"/>
        <v>1688635</v>
      </c>
    </row>
    <row r="314" spans="1:9" ht="45" x14ac:dyDescent="0.25">
      <c r="A314" s="17" t="s">
        <v>174</v>
      </c>
      <c r="B314" s="18" t="s">
        <v>224</v>
      </c>
      <c r="C314" s="19" t="s">
        <v>37</v>
      </c>
      <c r="D314" s="19" t="s">
        <v>58</v>
      </c>
      <c r="E314" s="19" t="s">
        <v>227</v>
      </c>
      <c r="F314" s="19" t="s">
        <v>175</v>
      </c>
      <c r="G314" s="20">
        <v>1688635</v>
      </c>
      <c r="H314" s="20">
        <v>1688635</v>
      </c>
      <c r="I314" s="21">
        <v>1688635</v>
      </c>
    </row>
    <row r="315" spans="1:9" ht="57" x14ac:dyDescent="0.2">
      <c r="A315" s="32" t="s">
        <v>228</v>
      </c>
      <c r="B315" s="33" t="s">
        <v>224</v>
      </c>
      <c r="C315" s="34" t="s">
        <v>37</v>
      </c>
      <c r="D315" s="34" t="s">
        <v>72</v>
      </c>
      <c r="E315" s="34" t="s">
        <v>14</v>
      </c>
      <c r="F315" s="34" t="s">
        <v>14</v>
      </c>
      <c r="G315" s="35">
        <f>G316+G318+G321</f>
        <v>1533252</v>
      </c>
      <c r="H315" s="35">
        <f t="shared" ref="H315:I315" si="124">H316+H318+H321</f>
        <v>1488068</v>
      </c>
      <c r="I315" s="36">
        <f t="shared" si="124"/>
        <v>1488068</v>
      </c>
    </row>
    <row r="316" spans="1:9" ht="30" x14ac:dyDescent="0.25">
      <c r="A316" s="17" t="s">
        <v>172</v>
      </c>
      <c r="B316" s="18" t="s">
        <v>224</v>
      </c>
      <c r="C316" s="19" t="s">
        <v>37</v>
      </c>
      <c r="D316" s="19" t="s">
        <v>72</v>
      </c>
      <c r="E316" s="19" t="s">
        <v>173</v>
      </c>
      <c r="F316" s="19" t="s">
        <v>14</v>
      </c>
      <c r="G316" s="20">
        <f>G317</f>
        <v>358133</v>
      </c>
      <c r="H316" s="20">
        <f t="shared" ref="H316:I316" si="125">H317</f>
        <v>358133</v>
      </c>
      <c r="I316" s="21">
        <f t="shared" si="125"/>
        <v>358133</v>
      </c>
    </row>
    <row r="317" spans="1:9" ht="45" x14ac:dyDescent="0.25">
      <c r="A317" s="17" t="s">
        <v>174</v>
      </c>
      <c r="B317" s="18" t="s">
        <v>224</v>
      </c>
      <c r="C317" s="19" t="s">
        <v>37</v>
      </c>
      <c r="D317" s="19" t="s">
        <v>72</v>
      </c>
      <c r="E317" s="19" t="s">
        <v>173</v>
      </c>
      <c r="F317" s="19" t="s">
        <v>175</v>
      </c>
      <c r="G317" s="20">
        <v>358133</v>
      </c>
      <c r="H317" s="20">
        <v>358133</v>
      </c>
      <c r="I317" s="21">
        <v>358133</v>
      </c>
    </row>
    <row r="318" spans="1:9" ht="30" x14ac:dyDescent="0.25">
      <c r="A318" s="17" t="s">
        <v>178</v>
      </c>
      <c r="B318" s="18" t="s">
        <v>224</v>
      </c>
      <c r="C318" s="19" t="s">
        <v>37</v>
      </c>
      <c r="D318" s="19" t="s">
        <v>72</v>
      </c>
      <c r="E318" s="19" t="s">
        <v>179</v>
      </c>
      <c r="F318" s="19" t="s">
        <v>14</v>
      </c>
      <c r="G318" s="20">
        <f>G319+G320</f>
        <v>63390</v>
      </c>
      <c r="H318" s="20">
        <f t="shared" ref="H318:I318" si="126">H319+H320</f>
        <v>18206</v>
      </c>
      <c r="I318" s="21">
        <f t="shared" si="126"/>
        <v>18206</v>
      </c>
    </row>
    <row r="319" spans="1:9" ht="30" x14ac:dyDescent="0.25">
      <c r="A319" s="17" t="s">
        <v>89</v>
      </c>
      <c r="B319" s="18" t="s">
        <v>224</v>
      </c>
      <c r="C319" s="19" t="s">
        <v>37</v>
      </c>
      <c r="D319" s="19" t="s">
        <v>72</v>
      </c>
      <c r="E319" s="19" t="s">
        <v>179</v>
      </c>
      <c r="F319" s="19" t="s">
        <v>90</v>
      </c>
      <c r="G319" s="20">
        <v>12206</v>
      </c>
      <c r="H319" s="20">
        <v>12206</v>
      </c>
      <c r="I319" s="21">
        <v>12206</v>
      </c>
    </row>
    <row r="320" spans="1:9" ht="30" x14ac:dyDescent="0.25">
      <c r="A320" s="17" t="s">
        <v>22</v>
      </c>
      <c r="B320" s="18" t="s">
        <v>224</v>
      </c>
      <c r="C320" s="19" t="s">
        <v>37</v>
      </c>
      <c r="D320" s="19" t="s">
        <v>72</v>
      </c>
      <c r="E320" s="19" t="s">
        <v>179</v>
      </c>
      <c r="F320" s="19" t="s">
        <v>23</v>
      </c>
      <c r="G320" s="20">
        <v>51184</v>
      </c>
      <c r="H320" s="20">
        <v>6000</v>
      </c>
      <c r="I320" s="21">
        <v>6000</v>
      </c>
    </row>
    <row r="321" spans="1:9" ht="30" x14ac:dyDescent="0.25">
      <c r="A321" s="17" t="s">
        <v>229</v>
      </c>
      <c r="B321" s="18" t="s">
        <v>224</v>
      </c>
      <c r="C321" s="19" t="s">
        <v>37</v>
      </c>
      <c r="D321" s="19" t="s">
        <v>72</v>
      </c>
      <c r="E321" s="19" t="s">
        <v>230</v>
      </c>
      <c r="F321" s="19" t="s">
        <v>14</v>
      </c>
      <c r="G321" s="20">
        <f>G322</f>
        <v>1111729</v>
      </c>
      <c r="H321" s="20">
        <f t="shared" ref="H321:I321" si="127">H322</f>
        <v>1111729</v>
      </c>
      <c r="I321" s="21">
        <f t="shared" si="127"/>
        <v>1111729</v>
      </c>
    </row>
    <row r="322" spans="1:9" ht="45" x14ac:dyDescent="0.25">
      <c r="A322" s="17" t="s">
        <v>174</v>
      </c>
      <c r="B322" s="18" t="s">
        <v>224</v>
      </c>
      <c r="C322" s="19" t="s">
        <v>37</v>
      </c>
      <c r="D322" s="19" t="s">
        <v>72</v>
      </c>
      <c r="E322" s="19" t="s">
        <v>230</v>
      </c>
      <c r="F322" s="19" t="s">
        <v>175</v>
      </c>
      <c r="G322" s="20">
        <v>1111729</v>
      </c>
      <c r="H322" s="20">
        <v>1111729</v>
      </c>
      <c r="I322" s="21">
        <v>1111729</v>
      </c>
    </row>
    <row r="323" spans="1:9" ht="57" x14ac:dyDescent="0.2">
      <c r="A323" s="32" t="s">
        <v>231</v>
      </c>
      <c r="B323" s="33" t="s">
        <v>224</v>
      </c>
      <c r="C323" s="34" t="s">
        <v>37</v>
      </c>
      <c r="D323" s="34" t="s">
        <v>16</v>
      </c>
      <c r="E323" s="34" t="s">
        <v>14</v>
      </c>
      <c r="F323" s="34" t="s">
        <v>14</v>
      </c>
      <c r="G323" s="35">
        <f>G324+G329+G334+G339+G342+G345+G350</f>
        <v>54075206</v>
      </c>
      <c r="H323" s="35">
        <f t="shared" ref="H323:I323" si="128">H324+H329+H334+H339+H342+H345+H350</f>
        <v>51695803</v>
      </c>
      <c r="I323" s="36">
        <f t="shared" si="128"/>
        <v>51145703</v>
      </c>
    </row>
    <row r="324" spans="1:9" ht="30" x14ac:dyDescent="0.25">
      <c r="A324" s="17" t="s">
        <v>232</v>
      </c>
      <c r="B324" s="18" t="s">
        <v>224</v>
      </c>
      <c r="C324" s="19" t="s">
        <v>37</v>
      </c>
      <c r="D324" s="19" t="s">
        <v>16</v>
      </c>
      <c r="E324" s="19" t="s">
        <v>233</v>
      </c>
      <c r="F324" s="19" t="s">
        <v>14</v>
      </c>
      <c r="G324" s="20">
        <f>G325+G326+G327+G328</f>
        <v>1079200</v>
      </c>
      <c r="H324" s="20">
        <f t="shared" ref="H324:I324" si="129">H325+H326+H327+H328</f>
        <v>1079200</v>
      </c>
      <c r="I324" s="21">
        <f t="shared" si="129"/>
        <v>1079200</v>
      </c>
    </row>
    <row r="325" spans="1:9" ht="45" x14ac:dyDescent="0.25">
      <c r="A325" s="17" t="s">
        <v>174</v>
      </c>
      <c r="B325" s="18" t="s">
        <v>224</v>
      </c>
      <c r="C325" s="19" t="s">
        <v>37</v>
      </c>
      <c r="D325" s="19" t="s">
        <v>16</v>
      </c>
      <c r="E325" s="19" t="s">
        <v>233</v>
      </c>
      <c r="F325" s="19" t="s">
        <v>175</v>
      </c>
      <c r="G325" s="20">
        <v>975030</v>
      </c>
      <c r="H325" s="20">
        <v>975030</v>
      </c>
      <c r="I325" s="21">
        <v>975030</v>
      </c>
    </row>
    <row r="326" spans="1:9" ht="30" x14ac:dyDescent="0.25">
      <c r="A326" s="17" t="s">
        <v>176</v>
      </c>
      <c r="B326" s="18" t="s">
        <v>224</v>
      </c>
      <c r="C326" s="19" t="s">
        <v>37</v>
      </c>
      <c r="D326" s="19" t="s">
        <v>16</v>
      </c>
      <c r="E326" s="19" t="s">
        <v>233</v>
      </c>
      <c r="F326" s="19" t="s">
        <v>177</v>
      </c>
      <c r="G326" s="20">
        <v>2500</v>
      </c>
      <c r="H326" s="20">
        <v>2500</v>
      </c>
      <c r="I326" s="21">
        <v>2500</v>
      </c>
    </row>
    <row r="327" spans="1:9" ht="30" x14ac:dyDescent="0.25">
      <c r="A327" s="17" t="s">
        <v>89</v>
      </c>
      <c r="B327" s="18" t="s">
        <v>224</v>
      </c>
      <c r="C327" s="19" t="s">
        <v>37</v>
      </c>
      <c r="D327" s="19" t="s">
        <v>16</v>
      </c>
      <c r="E327" s="19" t="s">
        <v>233</v>
      </c>
      <c r="F327" s="19" t="s">
        <v>90</v>
      </c>
      <c r="G327" s="20">
        <v>53000</v>
      </c>
      <c r="H327" s="20">
        <v>53000</v>
      </c>
      <c r="I327" s="21">
        <v>53000</v>
      </c>
    </row>
    <row r="328" spans="1:9" ht="30" x14ac:dyDescent="0.25">
      <c r="A328" s="17" t="s">
        <v>22</v>
      </c>
      <c r="B328" s="18" t="s">
        <v>224</v>
      </c>
      <c r="C328" s="19" t="s">
        <v>37</v>
      </c>
      <c r="D328" s="19" t="s">
        <v>16</v>
      </c>
      <c r="E328" s="19" t="s">
        <v>233</v>
      </c>
      <c r="F328" s="19" t="s">
        <v>23</v>
      </c>
      <c r="G328" s="20">
        <v>48670</v>
      </c>
      <c r="H328" s="20">
        <v>48670</v>
      </c>
      <c r="I328" s="21">
        <v>48670</v>
      </c>
    </row>
    <row r="329" spans="1:9" ht="45" x14ac:dyDescent="0.25">
      <c r="A329" s="17" t="s">
        <v>204</v>
      </c>
      <c r="B329" s="18" t="s">
        <v>224</v>
      </c>
      <c r="C329" s="19" t="s">
        <v>37</v>
      </c>
      <c r="D329" s="19" t="s">
        <v>16</v>
      </c>
      <c r="E329" s="19" t="s">
        <v>205</v>
      </c>
      <c r="F329" s="19" t="s">
        <v>14</v>
      </c>
      <c r="G329" s="20">
        <f>G330+G331+G332+G333</f>
        <v>1449300</v>
      </c>
      <c r="H329" s="20">
        <f t="shared" ref="H329:I329" si="130">H330+H331+H332+H333</f>
        <v>1449300</v>
      </c>
      <c r="I329" s="21">
        <f t="shared" si="130"/>
        <v>1449300</v>
      </c>
    </row>
    <row r="330" spans="1:9" ht="45" x14ac:dyDescent="0.25">
      <c r="A330" s="17" t="s">
        <v>174</v>
      </c>
      <c r="B330" s="18" t="s">
        <v>224</v>
      </c>
      <c r="C330" s="19" t="s">
        <v>37</v>
      </c>
      <c r="D330" s="19" t="s">
        <v>16</v>
      </c>
      <c r="E330" s="19" t="s">
        <v>205</v>
      </c>
      <c r="F330" s="19" t="s">
        <v>175</v>
      </c>
      <c r="G330" s="20">
        <v>1353550</v>
      </c>
      <c r="H330" s="20">
        <v>1353550</v>
      </c>
      <c r="I330" s="21">
        <v>1353550</v>
      </c>
    </row>
    <row r="331" spans="1:9" ht="30" x14ac:dyDescent="0.25">
      <c r="A331" s="17" t="s">
        <v>176</v>
      </c>
      <c r="B331" s="18" t="s">
        <v>224</v>
      </c>
      <c r="C331" s="19" t="s">
        <v>37</v>
      </c>
      <c r="D331" s="19" t="s">
        <v>16</v>
      </c>
      <c r="E331" s="19" t="s">
        <v>205</v>
      </c>
      <c r="F331" s="19" t="s">
        <v>177</v>
      </c>
      <c r="G331" s="20">
        <v>1000</v>
      </c>
      <c r="H331" s="20">
        <v>1000</v>
      </c>
      <c r="I331" s="21">
        <v>1000</v>
      </c>
    </row>
    <row r="332" spans="1:9" ht="30" x14ac:dyDescent="0.25">
      <c r="A332" s="17" t="s">
        <v>89</v>
      </c>
      <c r="B332" s="18" t="s">
        <v>224</v>
      </c>
      <c r="C332" s="19" t="s">
        <v>37</v>
      </c>
      <c r="D332" s="19" t="s">
        <v>16</v>
      </c>
      <c r="E332" s="19" t="s">
        <v>205</v>
      </c>
      <c r="F332" s="19" t="s">
        <v>90</v>
      </c>
      <c r="G332" s="20">
        <v>20390</v>
      </c>
      <c r="H332" s="20">
        <v>20390</v>
      </c>
      <c r="I332" s="21">
        <v>20390</v>
      </c>
    </row>
    <row r="333" spans="1:9" ht="30" x14ac:dyDescent="0.25">
      <c r="A333" s="17" t="s">
        <v>22</v>
      </c>
      <c r="B333" s="18" t="s">
        <v>224</v>
      </c>
      <c r="C333" s="19" t="s">
        <v>37</v>
      </c>
      <c r="D333" s="19" t="s">
        <v>16</v>
      </c>
      <c r="E333" s="19" t="s">
        <v>205</v>
      </c>
      <c r="F333" s="19" t="s">
        <v>23</v>
      </c>
      <c r="G333" s="20">
        <v>74360</v>
      </c>
      <c r="H333" s="20">
        <v>74360</v>
      </c>
      <c r="I333" s="21">
        <v>74360</v>
      </c>
    </row>
    <row r="334" spans="1:9" ht="45" x14ac:dyDescent="0.25">
      <c r="A334" s="17" t="s">
        <v>234</v>
      </c>
      <c r="B334" s="18" t="s">
        <v>224</v>
      </c>
      <c r="C334" s="19" t="s">
        <v>37</v>
      </c>
      <c r="D334" s="19" t="s">
        <v>16</v>
      </c>
      <c r="E334" s="19" t="s">
        <v>235</v>
      </c>
      <c r="F334" s="19" t="s">
        <v>14</v>
      </c>
      <c r="G334" s="20">
        <f>G335+G336+G337+G338</f>
        <v>2097000</v>
      </c>
      <c r="H334" s="20">
        <f t="shared" ref="H334:I334" si="131">H335+H336+H337+H338</f>
        <v>2097000</v>
      </c>
      <c r="I334" s="21">
        <f t="shared" si="131"/>
        <v>2097000</v>
      </c>
    </row>
    <row r="335" spans="1:9" ht="39.75" customHeight="1" x14ac:dyDescent="0.25">
      <c r="A335" s="17" t="s">
        <v>174</v>
      </c>
      <c r="B335" s="18" t="s">
        <v>224</v>
      </c>
      <c r="C335" s="19" t="s">
        <v>37</v>
      </c>
      <c r="D335" s="19" t="s">
        <v>16</v>
      </c>
      <c r="E335" s="19" t="s">
        <v>235</v>
      </c>
      <c r="F335" s="19" t="s">
        <v>175</v>
      </c>
      <c r="G335" s="20">
        <v>1555012</v>
      </c>
      <c r="H335" s="20">
        <v>1555012</v>
      </c>
      <c r="I335" s="21">
        <v>1555012</v>
      </c>
    </row>
    <row r="336" spans="1:9" ht="30" x14ac:dyDescent="0.25">
      <c r="A336" s="17" t="s">
        <v>176</v>
      </c>
      <c r="B336" s="18" t="s">
        <v>224</v>
      </c>
      <c r="C336" s="19" t="s">
        <v>37</v>
      </c>
      <c r="D336" s="19" t="s">
        <v>16</v>
      </c>
      <c r="E336" s="19" t="s">
        <v>235</v>
      </c>
      <c r="F336" s="19" t="s">
        <v>177</v>
      </c>
      <c r="G336" s="20">
        <v>20000</v>
      </c>
      <c r="H336" s="20">
        <v>20000</v>
      </c>
      <c r="I336" s="21">
        <v>20000</v>
      </c>
    </row>
    <row r="337" spans="1:9" ht="30" x14ac:dyDescent="0.25">
      <c r="A337" s="17" t="s">
        <v>89</v>
      </c>
      <c r="B337" s="18" t="s">
        <v>224</v>
      </c>
      <c r="C337" s="19" t="s">
        <v>37</v>
      </c>
      <c r="D337" s="19" t="s">
        <v>16</v>
      </c>
      <c r="E337" s="19" t="s">
        <v>235</v>
      </c>
      <c r="F337" s="19" t="s">
        <v>90</v>
      </c>
      <c r="G337" s="20">
        <v>172700</v>
      </c>
      <c r="H337" s="20">
        <v>172700</v>
      </c>
      <c r="I337" s="21">
        <v>172700</v>
      </c>
    </row>
    <row r="338" spans="1:9" ht="30" x14ac:dyDescent="0.25">
      <c r="A338" s="17" t="s">
        <v>22</v>
      </c>
      <c r="B338" s="18" t="s">
        <v>224</v>
      </c>
      <c r="C338" s="19" t="s">
        <v>37</v>
      </c>
      <c r="D338" s="19" t="s">
        <v>16</v>
      </c>
      <c r="E338" s="19" t="s">
        <v>235</v>
      </c>
      <c r="F338" s="19" t="s">
        <v>23</v>
      </c>
      <c r="G338" s="20">
        <v>349288</v>
      </c>
      <c r="H338" s="20">
        <v>349288</v>
      </c>
      <c r="I338" s="21">
        <v>349288</v>
      </c>
    </row>
    <row r="339" spans="1:9" ht="45" x14ac:dyDescent="0.25">
      <c r="A339" s="17" t="s">
        <v>236</v>
      </c>
      <c r="B339" s="18" t="s">
        <v>224</v>
      </c>
      <c r="C339" s="19" t="s">
        <v>37</v>
      </c>
      <c r="D339" s="19" t="s">
        <v>16</v>
      </c>
      <c r="E339" s="19" t="s">
        <v>237</v>
      </c>
      <c r="F339" s="19" t="s">
        <v>14</v>
      </c>
      <c r="G339" s="20">
        <f>G340+G341</f>
        <v>2100</v>
      </c>
      <c r="H339" s="20">
        <f t="shared" ref="H339:I339" si="132">H340+H341</f>
        <v>1900</v>
      </c>
      <c r="I339" s="21">
        <f t="shared" si="132"/>
        <v>1800</v>
      </c>
    </row>
    <row r="340" spans="1:9" ht="39.75" customHeight="1" x14ac:dyDescent="0.25">
      <c r="A340" s="17" t="s">
        <v>174</v>
      </c>
      <c r="B340" s="18" t="s">
        <v>224</v>
      </c>
      <c r="C340" s="19" t="s">
        <v>37</v>
      </c>
      <c r="D340" s="19" t="s">
        <v>16</v>
      </c>
      <c r="E340" s="19" t="s">
        <v>237</v>
      </c>
      <c r="F340" s="19" t="s">
        <v>175</v>
      </c>
      <c r="G340" s="20">
        <v>1914</v>
      </c>
      <c r="H340" s="20">
        <v>1732</v>
      </c>
      <c r="I340" s="21">
        <v>1641</v>
      </c>
    </row>
    <row r="341" spans="1:9" ht="30" x14ac:dyDescent="0.25">
      <c r="A341" s="17" t="s">
        <v>22</v>
      </c>
      <c r="B341" s="18" t="s">
        <v>224</v>
      </c>
      <c r="C341" s="19" t="s">
        <v>37</v>
      </c>
      <c r="D341" s="19" t="s">
        <v>16</v>
      </c>
      <c r="E341" s="19" t="s">
        <v>237</v>
      </c>
      <c r="F341" s="19" t="s">
        <v>23</v>
      </c>
      <c r="G341" s="20">
        <v>186</v>
      </c>
      <c r="H341" s="20">
        <v>168</v>
      </c>
      <c r="I341" s="21">
        <v>159</v>
      </c>
    </row>
    <row r="342" spans="1:9" ht="30" x14ac:dyDescent="0.25">
      <c r="A342" s="17" t="s">
        <v>172</v>
      </c>
      <c r="B342" s="18" t="s">
        <v>224</v>
      </c>
      <c r="C342" s="19" t="s">
        <v>37</v>
      </c>
      <c r="D342" s="19" t="s">
        <v>16</v>
      </c>
      <c r="E342" s="19" t="s">
        <v>173</v>
      </c>
      <c r="F342" s="19" t="s">
        <v>14</v>
      </c>
      <c r="G342" s="20">
        <f>G343+G344</f>
        <v>40042850</v>
      </c>
      <c r="H342" s="20">
        <f t="shared" ref="H342:I342" si="133">H343+H344</f>
        <v>40042850</v>
      </c>
      <c r="I342" s="21">
        <f t="shared" si="133"/>
        <v>40042850</v>
      </c>
    </row>
    <row r="343" spans="1:9" ht="36" customHeight="1" x14ac:dyDescent="0.25">
      <c r="A343" s="17" t="s">
        <v>174</v>
      </c>
      <c r="B343" s="18" t="s">
        <v>224</v>
      </c>
      <c r="C343" s="19" t="s">
        <v>37</v>
      </c>
      <c r="D343" s="19" t="s">
        <v>16</v>
      </c>
      <c r="E343" s="19" t="s">
        <v>173</v>
      </c>
      <c r="F343" s="19" t="s">
        <v>175</v>
      </c>
      <c r="G343" s="20">
        <v>40010600</v>
      </c>
      <c r="H343" s="20">
        <v>40010600</v>
      </c>
      <c r="I343" s="21">
        <v>40010600</v>
      </c>
    </row>
    <row r="344" spans="1:9" ht="30" x14ac:dyDescent="0.25">
      <c r="A344" s="17" t="s">
        <v>176</v>
      </c>
      <c r="B344" s="18" t="s">
        <v>224</v>
      </c>
      <c r="C344" s="19" t="s">
        <v>37</v>
      </c>
      <c r="D344" s="19" t="s">
        <v>16</v>
      </c>
      <c r="E344" s="19" t="s">
        <v>173</v>
      </c>
      <c r="F344" s="19" t="s">
        <v>177</v>
      </c>
      <c r="G344" s="20">
        <v>32250</v>
      </c>
      <c r="H344" s="20">
        <v>32250</v>
      </c>
      <c r="I344" s="21">
        <v>32250</v>
      </c>
    </row>
    <row r="345" spans="1:9" ht="30" x14ac:dyDescent="0.25">
      <c r="A345" s="17" t="s">
        <v>178</v>
      </c>
      <c r="B345" s="18" t="s">
        <v>224</v>
      </c>
      <c r="C345" s="19" t="s">
        <v>37</v>
      </c>
      <c r="D345" s="19" t="s">
        <v>16</v>
      </c>
      <c r="E345" s="19" t="s">
        <v>179</v>
      </c>
      <c r="F345" s="19" t="s">
        <v>14</v>
      </c>
      <c r="G345" s="20">
        <f>G346+G347+G348+G349</f>
        <v>9126456</v>
      </c>
      <c r="H345" s="20">
        <f t="shared" ref="H345:I345" si="134">H346+H347+H348+H349</f>
        <v>6747253</v>
      </c>
      <c r="I345" s="21">
        <f t="shared" si="134"/>
        <v>6197253</v>
      </c>
    </row>
    <row r="346" spans="1:9" ht="30" x14ac:dyDescent="0.25">
      <c r="A346" s="17" t="s">
        <v>89</v>
      </c>
      <c r="B346" s="18" t="s">
        <v>224</v>
      </c>
      <c r="C346" s="19" t="s">
        <v>37</v>
      </c>
      <c r="D346" s="19" t="s">
        <v>16</v>
      </c>
      <c r="E346" s="19" t="s">
        <v>179</v>
      </c>
      <c r="F346" s="19" t="s">
        <v>90</v>
      </c>
      <c r="G346" s="20">
        <v>2093368</v>
      </c>
      <c r="H346" s="20">
        <v>1870068</v>
      </c>
      <c r="I346" s="21">
        <v>1870068</v>
      </c>
    </row>
    <row r="347" spans="1:9" ht="30" x14ac:dyDescent="0.25">
      <c r="A347" s="17" t="s">
        <v>22</v>
      </c>
      <c r="B347" s="18" t="s">
        <v>224</v>
      </c>
      <c r="C347" s="19" t="s">
        <v>37</v>
      </c>
      <c r="D347" s="19" t="s">
        <v>16</v>
      </c>
      <c r="E347" s="19" t="s">
        <v>179</v>
      </c>
      <c r="F347" s="19" t="s">
        <v>23</v>
      </c>
      <c r="G347" s="20">
        <v>6549488</v>
      </c>
      <c r="H347" s="20">
        <v>4393585</v>
      </c>
      <c r="I347" s="21">
        <v>3843585</v>
      </c>
    </row>
    <row r="348" spans="1:9" ht="25.5" customHeight="1" x14ac:dyDescent="0.25">
      <c r="A348" s="17" t="s">
        <v>78</v>
      </c>
      <c r="B348" s="18" t="s">
        <v>224</v>
      </c>
      <c r="C348" s="19" t="s">
        <v>37</v>
      </c>
      <c r="D348" s="19" t="s">
        <v>16</v>
      </c>
      <c r="E348" s="19" t="s">
        <v>179</v>
      </c>
      <c r="F348" s="19" t="s">
        <v>79</v>
      </c>
      <c r="G348" s="20">
        <v>180000</v>
      </c>
      <c r="H348" s="20">
        <v>180000</v>
      </c>
      <c r="I348" s="21">
        <v>180000</v>
      </c>
    </row>
    <row r="349" spans="1:9" ht="15" x14ac:dyDescent="0.25">
      <c r="A349" s="17" t="s">
        <v>91</v>
      </c>
      <c r="B349" s="18" t="s">
        <v>224</v>
      </c>
      <c r="C349" s="19" t="s">
        <v>37</v>
      </c>
      <c r="D349" s="19" t="s">
        <v>16</v>
      </c>
      <c r="E349" s="19" t="s">
        <v>179</v>
      </c>
      <c r="F349" s="19" t="s">
        <v>92</v>
      </c>
      <c r="G349" s="20">
        <v>303600</v>
      </c>
      <c r="H349" s="20">
        <v>303600</v>
      </c>
      <c r="I349" s="21">
        <v>303600</v>
      </c>
    </row>
    <row r="350" spans="1:9" ht="45" x14ac:dyDescent="0.25">
      <c r="A350" s="17" t="s">
        <v>238</v>
      </c>
      <c r="B350" s="18" t="s">
        <v>224</v>
      </c>
      <c r="C350" s="19" t="s">
        <v>37</v>
      </c>
      <c r="D350" s="19" t="s">
        <v>16</v>
      </c>
      <c r="E350" s="19" t="s">
        <v>239</v>
      </c>
      <c r="F350" s="19" t="s">
        <v>14</v>
      </c>
      <c r="G350" s="20">
        <f>G351+G352+G353</f>
        <v>278300</v>
      </c>
      <c r="H350" s="20">
        <f t="shared" ref="H350:I350" si="135">H351+H352+H353</f>
        <v>278300</v>
      </c>
      <c r="I350" s="21">
        <f t="shared" si="135"/>
        <v>278300</v>
      </c>
    </row>
    <row r="351" spans="1:9" ht="38.25" customHeight="1" x14ac:dyDescent="0.25">
      <c r="A351" s="17" t="s">
        <v>174</v>
      </c>
      <c r="B351" s="18" t="s">
        <v>224</v>
      </c>
      <c r="C351" s="19" t="s">
        <v>37</v>
      </c>
      <c r="D351" s="19" t="s">
        <v>16</v>
      </c>
      <c r="E351" s="19" t="s">
        <v>239</v>
      </c>
      <c r="F351" s="19" t="s">
        <v>175</v>
      </c>
      <c r="G351" s="20">
        <v>253643</v>
      </c>
      <c r="H351" s="20">
        <v>253643</v>
      </c>
      <c r="I351" s="21">
        <v>253643</v>
      </c>
    </row>
    <row r="352" spans="1:9" ht="30" x14ac:dyDescent="0.25">
      <c r="A352" s="17" t="s">
        <v>89</v>
      </c>
      <c r="B352" s="18" t="s">
        <v>224</v>
      </c>
      <c r="C352" s="19" t="s">
        <v>37</v>
      </c>
      <c r="D352" s="19" t="s">
        <v>16</v>
      </c>
      <c r="E352" s="19" t="s">
        <v>239</v>
      </c>
      <c r="F352" s="19" t="s">
        <v>90</v>
      </c>
      <c r="G352" s="20">
        <v>4300</v>
      </c>
      <c r="H352" s="20">
        <v>4300</v>
      </c>
      <c r="I352" s="21">
        <v>4300</v>
      </c>
    </row>
    <row r="353" spans="1:9" ht="30" x14ac:dyDescent="0.25">
      <c r="A353" s="17" t="s">
        <v>22</v>
      </c>
      <c r="B353" s="18" t="s">
        <v>224</v>
      </c>
      <c r="C353" s="19" t="s">
        <v>37</v>
      </c>
      <c r="D353" s="19" t="s">
        <v>16</v>
      </c>
      <c r="E353" s="19" t="s">
        <v>239</v>
      </c>
      <c r="F353" s="19" t="s">
        <v>23</v>
      </c>
      <c r="G353" s="20">
        <v>20357</v>
      </c>
      <c r="H353" s="20">
        <v>20357</v>
      </c>
      <c r="I353" s="21">
        <v>20357</v>
      </c>
    </row>
    <row r="354" spans="1:9" ht="14.25" x14ac:dyDescent="0.2">
      <c r="A354" s="32" t="s">
        <v>240</v>
      </c>
      <c r="B354" s="33" t="s">
        <v>224</v>
      </c>
      <c r="C354" s="34" t="s">
        <v>37</v>
      </c>
      <c r="D354" s="34" t="s">
        <v>35</v>
      </c>
      <c r="E354" s="34" t="s">
        <v>14</v>
      </c>
      <c r="F354" s="34" t="s">
        <v>14</v>
      </c>
      <c r="G354" s="35">
        <f>G355</f>
        <v>0</v>
      </c>
      <c r="H354" s="35">
        <f t="shared" ref="H354:I355" si="136">H355</f>
        <v>38800</v>
      </c>
      <c r="I354" s="36">
        <f t="shared" si="136"/>
        <v>0</v>
      </c>
    </row>
    <row r="355" spans="1:9" ht="60" x14ac:dyDescent="0.25">
      <c r="A355" s="17" t="s">
        <v>241</v>
      </c>
      <c r="B355" s="18" t="s">
        <v>224</v>
      </c>
      <c r="C355" s="19" t="s">
        <v>37</v>
      </c>
      <c r="D355" s="19" t="s">
        <v>35</v>
      </c>
      <c r="E355" s="19" t="s">
        <v>242</v>
      </c>
      <c r="F355" s="19" t="s">
        <v>14</v>
      </c>
      <c r="G355" s="20">
        <f>G356</f>
        <v>0</v>
      </c>
      <c r="H355" s="20">
        <f t="shared" si="136"/>
        <v>38800</v>
      </c>
      <c r="I355" s="21">
        <f t="shared" si="136"/>
        <v>0</v>
      </c>
    </row>
    <row r="356" spans="1:9" ht="30" x14ac:dyDescent="0.25">
      <c r="A356" s="17" t="s">
        <v>22</v>
      </c>
      <c r="B356" s="18" t="s">
        <v>224</v>
      </c>
      <c r="C356" s="19" t="s">
        <v>37</v>
      </c>
      <c r="D356" s="19" t="s">
        <v>35</v>
      </c>
      <c r="E356" s="19" t="s">
        <v>242</v>
      </c>
      <c r="F356" s="19" t="s">
        <v>23</v>
      </c>
      <c r="G356" s="20">
        <v>0</v>
      </c>
      <c r="H356" s="20">
        <v>38800</v>
      </c>
      <c r="I356" s="21">
        <v>0</v>
      </c>
    </row>
    <row r="357" spans="1:9" ht="42.75" x14ac:dyDescent="0.2">
      <c r="A357" s="32" t="s">
        <v>171</v>
      </c>
      <c r="B357" s="33" t="s">
        <v>224</v>
      </c>
      <c r="C357" s="34" t="s">
        <v>37</v>
      </c>
      <c r="D357" s="34" t="s">
        <v>94</v>
      </c>
      <c r="E357" s="34" t="s">
        <v>14</v>
      </c>
      <c r="F357" s="34" t="s">
        <v>14</v>
      </c>
      <c r="G357" s="35">
        <f>G358+G360</f>
        <v>1612545</v>
      </c>
      <c r="H357" s="35">
        <f t="shared" ref="H357:I357" si="137">H358+H360</f>
        <v>1612545</v>
      </c>
      <c r="I357" s="36">
        <f t="shared" si="137"/>
        <v>1612545</v>
      </c>
    </row>
    <row r="358" spans="1:9" ht="30" x14ac:dyDescent="0.25">
      <c r="A358" s="17" t="s">
        <v>172</v>
      </c>
      <c r="B358" s="18" t="s">
        <v>224</v>
      </c>
      <c r="C358" s="19" t="s">
        <v>37</v>
      </c>
      <c r="D358" s="19" t="s">
        <v>94</v>
      </c>
      <c r="E358" s="19" t="s">
        <v>173</v>
      </c>
      <c r="F358" s="19" t="s">
        <v>14</v>
      </c>
      <c r="G358" s="20">
        <f>G359</f>
        <v>1494785</v>
      </c>
      <c r="H358" s="20">
        <f t="shared" ref="H358:I358" si="138">H359</f>
        <v>1494785</v>
      </c>
      <c r="I358" s="21">
        <f t="shared" si="138"/>
        <v>1494785</v>
      </c>
    </row>
    <row r="359" spans="1:9" ht="33.75" customHeight="1" x14ac:dyDescent="0.25">
      <c r="A359" s="17" t="s">
        <v>174</v>
      </c>
      <c r="B359" s="18" t="s">
        <v>224</v>
      </c>
      <c r="C359" s="19" t="s">
        <v>37</v>
      </c>
      <c r="D359" s="19" t="s">
        <v>94</v>
      </c>
      <c r="E359" s="19" t="s">
        <v>173</v>
      </c>
      <c r="F359" s="19" t="s">
        <v>175</v>
      </c>
      <c r="G359" s="20">
        <v>1494785</v>
      </c>
      <c r="H359" s="20">
        <v>1494785</v>
      </c>
      <c r="I359" s="21">
        <v>1494785</v>
      </c>
    </row>
    <row r="360" spans="1:9" ht="30" x14ac:dyDescent="0.25">
      <c r="A360" s="17" t="s">
        <v>178</v>
      </c>
      <c r="B360" s="18" t="s">
        <v>224</v>
      </c>
      <c r="C360" s="19" t="s">
        <v>37</v>
      </c>
      <c r="D360" s="19" t="s">
        <v>94</v>
      </c>
      <c r="E360" s="19" t="s">
        <v>179</v>
      </c>
      <c r="F360" s="19" t="s">
        <v>14</v>
      </c>
      <c r="G360" s="20">
        <f>G361+G362</f>
        <v>117760</v>
      </c>
      <c r="H360" s="20">
        <f t="shared" ref="H360:I360" si="139">H361+H362</f>
        <v>117760</v>
      </c>
      <c r="I360" s="21">
        <f t="shared" si="139"/>
        <v>117760</v>
      </c>
    </row>
    <row r="361" spans="1:9" ht="30" x14ac:dyDescent="0.25">
      <c r="A361" s="17" t="s">
        <v>89</v>
      </c>
      <c r="B361" s="18" t="s">
        <v>224</v>
      </c>
      <c r="C361" s="19" t="s">
        <v>37</v>
      </c>
      <c r="D361" s="19" t="s">
        <v>94</v>
      </c>
      <c r="E361" s="19" t="s">
        <v>179</v>
      </c>
      <c r="F361" s="19" t="s">
        <v>90</v>
      </c>
      <c r="G361" s="20">
        <v>81132</v>
      </c>
      <c r="H361" s="20">
        <v>81132</v>
      </c>
      <c r="I361" s="21">
        <v>81132</v>
      </c>
    </row>
    <row r="362" spans="1:9" ht="30" x14ac:dyDescent="0.25">
      <c r="A362" s="17" t="s">
        <v>22</v>
      </c>
      <c r="B362" s="18" t="s">
        <v>224</v>
      </c>
      <c r="C362" s="19" t="s">
        <v>37</v>
      </c>
      <c r="D362" s="19" t="s">
        <v>94</v>
      </c>
      <c r="E362" s="19" t="s">
        <v>179</v>
      </c>
      <c r="F362" s="19" t="s">
        <v>23</v>
      </c>
      <c r="G362" s="20">
        <v>36628</v>
      </c>
      <c r="H362" s="20">
        <v>36628</v>
      </c>
      <c r="I362" s="21">
        <v>36628</v>
      </c>
    </row>
    <row r="363" spans="1:9" ht="14.25" x14ac:dyDescent="0.2">
      <c r="A363" s="32" t="s">
        <v>243</v>
      </c>
      <c r="B363" s="33" t="s">
        <v>224</v>
      </c>
      <c r="C363" s="34" t="s">
        <v>37</v>
      </c>
      <c r="D363" s="34" t="s">
        <v>208</v>
      </c>
      <c r="E363" s="34" t="s">
        <v>14</v>
      </c>
      <c r="F363" s="34" t="s">
        <v>14</v>
      </c>
      <c r="G363" s="35">
        <f>G364</f>
        <v>2500000</v>
      </c>
      <c r="H363" s="35">
        <f t="shared" ref="H363:I364" si="140">H364</f>
        <v>2500000</v>
      </c>
      <c r="I363" s="36">
        <f t="shared" si="140"/>
        <v>2500000</v>
      </c>
    </row>
    <row r="364" spans="1:9" ht="15" x14ac:dyDescent="0.25">
      <c r="A364" s="17" t="s">
        <v>244</v>
      </c>
      <c r="B364" s="18" t="s">
        <v>224</v>
      </c>
      <c r="C364" s="19" t="s">
        <v>37</v>
      </c>
      <c r="D364" s="19" t="s">
        <v>208</v>
      </c>
      <c r="E364" s="19" t="s">
        <v>245</v>
      </c>
      <c r="F364" s="19" t="s">
        <v>14</v>
      </c>
      <c r="G364" s="20">
        <f>G365</f>
        <v>2500000</v>
      </c>
      <c r="H364" s="20">
        <f t="shared" si="140"/>
        <v>2500000</v>
      </c>
      <c r="I364" s="21">
        <f t="shared" si="140"/>
        <v>2500000</v>
      </c>
    </row>
    <row r="365" spans="1:9" ht="15" x14ac:dyDescent="0.25">
      <c r="A365" s="17" t="s">
        <v>246</v>
      </c>
      <c r="B365" s="18" t="s">
        <v>224</v>
      </c>
      <c r="C365" s="19" t="s">
        <v>37</v>
      </c>
      <c r="D365" s="19" t="s">
        <v>208</v>
      </c>
      <c r="E365" s="19" t="s">
        <v>245</v>
      </c>
      <c r="F365" s="19" t="s">
        <v>247</v>
      </c>
      <c r="G365" s="20">
        <v>2500000</v>
      </c>
      <c r="H365" s="20">
        <v>2500000</v>
      </c>
      <c r="I365" s="21">
        <v>2500000</v>
      </c>
    </row>
    <row r="366" spans="1:9" ht="14.25" x14ac:dyDescent="0.2">
      <c r="A366" s="32" t="s">
        <v>248</v>
      </c>
      <c r="B366" s="33" t="s">
        <v>224</v>
      </c>
      <c r="C366" s="34" t="s">
        <v>37</v>
      </c>
      <c r="D366" s="34" t="s">
        <v>213</v>
      </c>
      <c r="E366" s="34" t="s">
        <v>14</v>
      </c>
      <c r="F366" s="34" t="s">
        <v>14</v>
      </c>
      <c r="G366" s="35">
        <f>G367</f>
        <v>6845000</v>
      </c>
      <c r="H366" s="35">
        <f t="shared" ref="H366:I366" si="141">H367</f>
        <v>3206600</v>
      </c>
      <c r="I366" s="36">
        <f t="shared" si="141"/>
        <v>3206600</v>
      </c>
    </row>
    <row r="367" spans="1:9" ht="30" x14ac:dyDescent="0.25">
      <c r="A367" s="17" t="s">
        <v>178</v>
      </c>
      <c r="B367" s="18" t="s">
        <v>224</v>
      </c>
      <c r="C367" s="19" t="s">
        <v>37</v>
      </c>
      <c r="D367" s="19" t="s">
        <v>213</v>
      </c>
      <c r="E367" s="19" t="s">
        <v>179</v>
      </c>
      <c r="F367" s="19" t="s">
        <v>14</v>
      </c>
      <c r="G367" s="20">
        <f>G368+G369</f>
        <v>6845000</v>
      </c>
      <c r="H367" s="20">
        <f t="shared" ref="H367:I367" si="142">H368+H369</f>
        <v>3206600</v>
      </c>
      <c r="I367" s="21">
        <f t="shared" si="142"/>
        <v>3206600</v>
      </c>
    </row>
    <row r="368" spans="1:9" ht="30" x14ac:dyDescent="0.25">
      <c r="A368" s="17" t="s">
        <v>22</v>
      </c>
      <c r="B368" s="18" t="s">
        <v>224</v>
      </c>
      <c r="C368" s="19" t="s">
        <v>37</v>
      </c>
      <c r="D368" s="19" t="s">
        <v>213</v>
      </c>
      <c r="E368" s="19" t="s">
        <v>179</v>
      </c>
      <c r="F368" s="19" t="s">
        <v>23</v>
      </c>
      <c r="G368" s="20">
        <v>4765000</v>
      </c>
      <c r="H368" s="20">
        <v>3126600</v>
      </c>
      <c r="I368" s="21">
        <v>3126600</v>
      </c>
    </row>
    <row r="369" spans="1:9" ht="15" x14ac:dyDescent="0.25">
      <c r="A369" s="17" t="s">
        <v>91</v>
      </c>
      <c r="B369" s="18" t="s">
        <v>224</v>
      </c>
      <c r="C369" s="19" t="s">
        <v>37</v>
      </c>
      <c r="D369" s="19" t="s">
        <v>213</v>
      </c>
      <c r="E369" s="19" t="s">
        <v>179</v>
      </c>
      <c r="F369" s="19" t="s">
        <v>92</v>
      </c>
      <c r="G369" s="20">
        <v>2080000</v>
      </c>
      <c r="H369" s="20">
        <v>80000</v>
      </c>
      <c r="I369" s="21">
        <v>80000</v>
      </c>
    </row>
    <row r="370" spans="1:9" ht="14.25" x14ac:dyDescent="0.2">
      <c r="A370" s="32" t="s">
        <v>15</v>
      </c>
      <c r="B370" s="33" t="s">
        <v>224</v>
      </c>
      <c r="C370" s="34" t="s">
        <v>16</v>
      </c>
      <c r="D370" s="34" t="s">
        <v>17</v>
      </c>
      <c r="E370" s="34" t="s">
        <v>14</v>
      </c>
      <c r="F370" s="34" t="s">
        <v>14</v>
      </c>
      <c r="G370" s="35">
        <f>G371+G378</f>
        <v>11118215</v>
      </c>
      <c r="H370" s="35">
        <f t="shared" ref="H370:I370" si="143">H371+H378</f>
        <v>5300000</v>
      </c>
      <c r="I370" s="36">
        <f t="shared" si="143"/>
        <v>5300000</v>
      </c>
    </row>
    <row r="371" spans="1:9" ht="14.25" x14ac:dyDescent="0.2">
      <c r="A371" s="32" t="s">
        <v>249</v>
      </c>
      <c r="B371" s="33" t="s">
        <v>224</v>
      </c>
      <c r="C371" s="34" t="s">
        <v>16</v>
      </c>
      <c r="D371" s="34" t="s">
        <v>156</v>
      </c>
      <c r="E371" s="34" t="s">
        <v>14</v>
      </c>
      <c r="F371" s="34" t="s">
        <v>14</v>
      </c>
      <c r="G371" s="35">
        <f>G372+G374+G376</f>
        <v>3885715</v>
      </c>
      <c r="H371" s="35">
        <f t="shared" ref="H371:I371" si="144">H372+H374+H376</f>
        <v>3600000</v>
      </c>
      <c r="I371" s="36">
        <f t="shared" si="144"/>
        <v>3600000</v>
      </c>
    </row>
    <row r="372" spans="1:9" ht="66" customHeight="1" x14ac:dyDescent="0.25">
      <c r="A372" s="17" t="s">
        <v>20</v>
      </c>
      <c r="B372" s="18" t="s">
        <v>224</v>
      </c>
      <c r="C372" s="19" t="s">
        <v>16</v>
      </c>
      <c r="D372" s="19" t="s">
        <v>156</v>
      </c>
      <c r="E372" s="19" t="s">
        <v>21</v>
      </c>
      <c r="F372" s="19" t="s">
        <v>14</v>
      </c>
      <c r="G372" s="20">
        <f>G373</f>
        <v>200000</v>
      </c>
      <c r="H372" s="20">
        <f t="shared" ref="H372:I372" si="145">H373</f>
        <v>0</v>
      </c>
      <c r="I372" s="21">
        <f t="shared" si="145"/>
        <v>0</v>
      </c>
    </row>
    <row r="373" spans="1:9" ht="30" x14ac:dyDescent="0.25">
      <c r="A373" s="17" t="s">
        <v>22</v>
      </c>
      <c r="B373" s="18" t="s">
        <v>224</v>
      </c>
      <c r="C373" s="19" t="s">
        <v>16</v>
      </c>
      <c r="D373" s="19" t="s">
        <v>156</v>
      </c>
      <c r="E373" s="19" t="s">
        <v>21</v>
      </c>
      <c r="F373" s="19" t="s">
        <v>23</v>
      </c>
      <c r="G373" s="20">
        <v>200000</v>
      </c>
      <c r="H373" s="20">
        <v>0</v>
      </c>
      <c r="I373" s="21">
        <v>0</v>
      </c>
    </row>
    <row r="374" spans="1:9" ht="60" x14ac:dyDescent="0.25">
      <c r="A374" s="17" t="s">
        <v>30</v>
      </c>
      <c r="B374" s="18" t="s">
        <v>224</v>
      </c>
      <c r="C374" s="19" t="s">
        <v>16</v>
      </c>
      <c r="D374" s="19" t="s">
        <v>156</v>
      </c>
      <c r="E374" s="19" t="s">
        <v>31</v>
      </c>
      <c r="F374" s="19" t="s">
        <v>14</v>
      </c>
      <c r="G374" s="20">
        <f>G375</f>
        <v>85715</v>
      </c>
      <c r="H374" s="20">
        <f t="shared" ref="H374:I374" si="146">H375</f>
        <v>0</v>
      </c>
      <c r="I374" s="21">
        <f t="shared" si="146"/>
        <v>0</v>
      </c>
    </row>
    <row r="375" spans="1:9" ht="30" x14ac:dyDescent="0.25">
      <c r="A375" s="17" t="s">
        <v>22</v>
      </c>
      <c r="B375" s="18" t="s">
        <v>224</v>
      </c>
      <c r="C375" s="19" t="s">
        <v>16</v>
      </c>
      <c r="D375" s="19" t="s">
        <v>156</v>
      </c>
      <c r="E375" s="19" t="s">
        <v>31</v>
      </c>
      <c r="F375" s="19" t="s">
        <v>23</v>
      </c>
      <c r="G375" s="20">
        <v>85715</v>
      </c>
      <c r="H375" s="20">
        <v>0</v>
      </c>
      <c r="I375" s="21">
        <v>0</v>
      </c>
    </row>
    <row r="376" spans="1:9" ht="45" x14ac:dyDescent="0.25">
      <c r="A376" s="17" t="s">
        <v>250</v>
      </c>
      <c r="B376" s="18" t="s">
        <v>224</v>
      </c>
      <c r="C376" s="19" t="s">
        <v>16</v>
      </c>
      <c r="D376" s="19" t="s">
        <v>156</v>
      </c>
      <c r="E376" s="19" t="s">
        <v>251</v>
      </c>
      <c r="F376" s="19" t="s">
        <v>14</v>
      </c>
      <c r="G376" s="20">
        <f>G377</f>
        <v>3600000</v>
      </c>
      <c r="H376" s="20">
        <f t="shared" ref="H376:I376" si="147">H377</f>
        <v>3600000</v>
      </c>
      <c r="I376" s="21">
        <f t="shared" si="147"/>
        <v>3600000</v>
      </c>
    </row>
    <row r="377" spans="1:9" ht="45" x14ac:dyDescent="0.25">
      <c r="A377" s="17" t="s">
        <v>40</v>
      </c>
      <c r="B377" s="18" t="s">
        <v>224</v>
      </c>
      <c r="C377" s="19" t="s">
        <v>16</v>
      </c>
      <c r="D377" s="19" t="s">
        <v>156</v>
      </c>
      <c r="E377" s="19" t="s">
        <v>251</v>
      </c>
      <c r="F377" s="19" t="s">
        <v>41</v>
      </c>
      <c r="G377" s="20">
        <v>3600000</v>
      </c>
      <c r="H377" s="20">
        <v>3600000</v>
      </c>
      <c r="I377" s="21">
        <v>3600000</v>
      </c>
    </row>
    <row r="378" spans="1:9" ht="14.25" x14ac:dyDescent="0.2">
      <c r="A378" s="32" t="s">
        <v>252</v>
      </c>
      <c r="B378" s="33" t="s">
        <v>224</v>
      </c>
      <c r="C378" s="34" t="s">
        <v>16</v>
      </c>
      <c r="D378" s="34" t="s">
        <v>253</v>
      </c>
      <c r="E378" s="34" t="s">
        <v>14</v>
      </c>
      <c r="F378" s="34" t="s">
        <v>14</v>
      </c>
      <c r="G378" s="35">
        <f>G379+G382+G384</f>
        <v>7232500</v>
      </c>
      <c r="H378" s="35">
        <f t="shared" ref="H378:I378" si="148">H379+H382+H384</f>
        <v>1700000</v>
      </c>
      <c r="I378" s="36">
        <f t="shared" si="148"/>
        <v>1700000</v>
      </c>
    </row>
    <row r="379" spans="1:9" ht="45" x14ac:dyDescent="0.25">
      <c r="A379" s="17" t="s">
        <v>254</v>
      </c>
      <c r="B379" s="18" t="s">
        <v>224</v>
      </c>
      <c r="C379" s="19" t="s">
        <v>16</v>
      </c>
      <c r="D379" s="19" t="s">
        <v>253</v>
      </c>
      <c r="E379" s="19" t="s">
        <v>255</v>
      </c>
      <c r="F379" s="19" t="s">
        <v>14</v>
      </c>
      <c r="G379" s="20">
        <f>G380+G381</f>
        <v>500000</v>
      </c>
      <c r="H379" s="20">
        <f t="shared" ref="H379:I379" si="149">H380+H381</f>
        <v>500000</v>
      </c>
      <c r="I379" s="21">
        <f t="shared" si="149"/>
        <v>500000</v>
      </c>
    </row>
    <row r="380" spans="1:9" ht="30" x14ac:dyDescent="0.25">
      <c r="A380" s="17" t="s">
        <v>22</v>
      </c>
      <c r="B380" s="18" t="s">
        <v>224</v>
      </c>
      <c r="C380" s="19" t="s">
        <v>16</v>
      </c>
      <c r="D380" s="19" t="s">
        <v>253</v>
      </c>
      <c r="E380" s="19" t="s">
        <v>255</v>
      </c>
      <c r="F380" s="19" t="s">
        <v>23</v>
      </c>
      <c r="G380" s="20">
        <v>240000</v>
      </c>
      <c r="H380" s="20">
        <v>240000</v>
      </c>
      <c r="I380" s="21">
        <v>240000</v>
      </c>
    </row>
    <row r="381" spans="1:9" ht="45" x14ac:dyDescent="0.25">
      <c r="A381" s="17" t="s">
        <v>40</v>
      </c>
      <c r="B381" s="18" t="s">
        <v>224</v>
      </c>
      <c r="C381" s="19" t="s">
        <v>16</v>
      </c>
      <c r="D381" s="19" t="s">
        <v>253</v>
      </c>
      <c r="E381" s="19" t="s">
        <v>255</v>
      </c>
      <c r="F381" s="19" t="s">
        <v>41</v>
      </c>
      <c r="G381" s="20">
        <v>260000</v>
      </c>
      <c r="H381" s="20">
        <v>260000</v>
      </c>
      <c r="I381" s="21">
        <v>260000</v>
      </c>
    </row>
    <row r="382" spans="1:9" ht="60" x14ac:dyDescent="0.25">
      <c r="A382" s="17" t="s">
        <v>256</v>
      </c>
      <c r="B382" s="18" t="s">
        <v>224</v>
      </c>
      <c r="C382" s="19" t="s">
        <v>16</v>
      </c>
      <c r="D382" s="19" t="s">
        <v>253</v>
      </c>
      <c r="E382" s="19" t="s">
        <v>257</v>
      </c>
      <c r="F382" s="19" t="s">
        <v>14</v>
      </c>
      <c r="G382" s="20">
        <f>G383</f>
        <v>1432500</v>
      </c>
      <c r="H382" s="20">
        <f t="shared" ref="H382:I382" si="150">H383</f>
        <v>0</v>
      </c>
      <c r="I382" s="21">
        <f t="shared" si="150"/>
        <v>0</v>
      </c>
    </row>
    <row r="383" spans="1:9" ht="45" x14ac:dyDescent="0.25">
      <c r="A383" s="17" t="s">
        <v>40</v>
      </c>
      <c r="B383" s="18" t="s">
        <v>224</v>
      </c>
      <c r="C383" s="19" t="s">
        <v>16</v>
      </c>
      <c r="D383" s="19" t="s">
        <v>253</v>
      </c>
      <c r="E383" s="19" t="s">
        <v>257</v>
      </c>
      <c r="F383" s="19" t="s">
        <v>41</v>
      </c>
      <c r="G383" s="20">
        <v>1432500</v>
      </c>
      <c r="H383" s="20">
        <v>0</v>
      </c>
      <c r="I383" s="21">
        <v>0</v>
      </c>
    </row>
    <row r="384" spans="1:9" ht="30" x14ac:dyDescent="0.25">
      <c r="A384" s="17" t="s">
        <v>178</v>
      </c>
      <c r="B384" s="18" t="s">
        <v>224</v>
      </c>
      <c r="C384" s="19" t="s">
        <v>16</v>
      </c>
      <c r="D384" s="19" t="s">
        <v>253</v>
      </c>
      <c r="E384" s="19" t="s">
        <v>179</v>
      </c>
      <c r="F384" s="19" t="s">
        <v>14</v>
      </c>
      <c r="G384" s="20">
        <f>G385</f>
        <v>5300000</v>
      </c>
      <c r="H384" s="20">
        <f t="shared" ref="H384:I384" si="151">H385</f>
        <v>1200000</v>
      </c>
      <c r="I384" s="21">
        <f t="shared" si="151"/>
        <v>1200000</v>
      </c>
    </row>
    <row r="385" spans="1:9" ht="30" x14ac:dyDescent="0.25">
      <c r="A385" s="17" t="s">
        <v>22</v>
      </c>
      <c r="B385" s="18" t="s">
        <v>224</v>
      </c>
      <c r="C385" s="19" t="s">
        <v>16</v>
      </c>
      <c r="D385" s="19" t="s">
        <v>253</v>
      </c>
      <c r="E385" s="19" t="s">
        <v>179</v>
      </c>
      <c r="F385" s="19" t="s">
        <v>23</v>
      </c>
      <c r="G385" s="20">
        <v>5300000</v>
      </c>
      <c r="H385" s="20">
        <v>1200000</v>
      </c>
      <c r="I385" s="21">
        <v>1200000</v>
      </c>
    </row>
    <row r="386" spans="1:9" ht="14.25" x14ac:dyDescent="0.2">
      <c r="A386" s="32" t="s">
        <v>34</v>
      </c>
      <c r="B386" s="33" t="s">
        <v>224</v>
      </c>
      <c r="C386" s="34" t="s">
        <v>35</v>
      </c>
      <c r="D386" s="34" t="s">
        <v>17</v>
      </c>
      <c r="E386" s="34" t="s">
        <v>14</v>
      </c>
      <c r="F386" s="34" t="s">
        <v>14</v>
      </c>
      <c r="G386" s="35">
        <f>G387+G412</f>
        <v>186831851</v>
      </c>
      <c r="H386" s="35">
        <f t="shared" ref="H386:I386" si="152">H387+H412</f>
        <v>294320064</v>
      </c>
      <c r="I386" s="36">
        <f t="shared" si="152"/>
        <v>238254728</v>
      </c>
    </row>
    <row r="387" spans="1:9" ht="14.25" x14ac:dyDescent="0.2">
      <c r="A387" s="32" t="s">
        <v>36</v>
      </c>
      <c r="B387" s="33" t="s">
        <v>224</v>
      </c>
      <c r="C387" s="34" t="s">
        <v>35</v>
      </c>
      <c r="D387" s="34" t="s">
        <v>37</v>
      </c>
      <c r="E387" s="34" t="s">
        <v>14</v>
      </c>
      <c r="F387" s="34" t="s">
        <v>14</v>
      </c>
      <c r="G387" s="35">
        <f>G388+G390+G392+G394+G396+G398+G400+G402+G404+G406+G408+G410</f>
        <v>186171851</v>
      </c>
      <c r="H387" s="35">
        <f t="shared" ref="H387:I387" si="153">H388+H390+H392+H394+H396+H398+H400+H402+H404+H406+H408+H410</f>
        <v>293660064</v>
      </c>
      <c r="I387" s="36">
        <f t="shared" si="153"/>
        <v>237594728</v>
      </c>
    </row>
    <row r="388" spans="1:9" ht="30" x14ac:dyDescent="0.25">
      <c r="A388" s="17" t="s">
        <v>258</v>
      </c>
      <c r="B388" s="18" t="s">
        <v>224</v>
      </c>
      <c r="C388" s="19" t="s">
        <v>35</v>
      </c>
      <c r="D388" s="19" t="s">
        <v>37</v>
      </c>
      <c r="E388" s="19" t="s">
        <v>259</v>
      </c>
      <c r="F388" s="19" t="s">
        <v>14</v>
      </c>
      <c r="G388" s="20">
        <f>G389</f>
        <v>4464690</v>
      </c>
      <c r="H388" s="20">
        <f t="shared" ref="H388:I388" si="154">H389</f>
        <v>8894722</v>
      </c>
      <c r="I388" s="21">
        <f t="shared" si="154"/>
        <v>11018643</v>
      </c>
    </row>
    <row r="389" spans="1:9" ht="45" x14ac:dyDescent="0.25">
      <c r="A389" s="17" t="s">
        <v>260</v>
      </c>
      <c r="B389" s="18" t="s">
        <v>224</v>
      </c>
      <c r="C389" s="19" t="s">
        <v>35</v>
      </c>
      <c r="D389" s="19" t="s">
        <v>37</v>
      </c>
      <c r="E389" s="19" t="s">
        <v>259</v>
      </c>
      <c r="F389" s="19" t="s">
        <v>261</v>
      </c>
      <c r="G389" s="20">
        <v>4464690</v>
      </c>
      <c r="H389" s="20">
        <v>8894722</v>
      </c>
      <c r="I389" s="21">
        <v>11018643</v>
      </c>
    </row>
    <row r="390" spans="1:9" ht="45" x14ac:dyDescent="0.25">
      <c r="A390" s="17" t="s">
        <v>262</v>
      </c>
      <c r="B390" s="18" t="s">
        <v>224</v>
      </c>
      <c r="C390" s="19" t="s">
        <v>35</v>
      </c>
      <c r="D390" s="19" t="s">
        <v>37</v>
      </c>
      <c r="E390" s="19" t="s">
        <v>263</v>
      </c>
      <c r="F390" s="19" t="s">
        <v>14</v>
      </c>
      <c r="G390" s="20">
        <f>G391</f>
        <v>1220600</v>
      </c>
      <c r="H390" s="20">
        <f t="shared" ref="H390:I390" si="155">H391</f>
        <v>1220600</v>
      </c>
      <c r="I390" s="21">
        <f t="shared" si="155"/>
        <v>1220600</v>
      </c>
    </row>
    <row r="391" spans="1:9" ht="45" x14ac:dyDescent="0.25">
      <c r="A391" s="17" t="s">
        <v>260</v>
      </c>
      <c r="B391" s="18" t="s">
        <v>224</v>
      </c>
      <c r="C391" s="19" t="s">
        <v>35</v>
      </c>
      <c r="D391" s="19" t="s">
        <v>37</v>
      </c>
      <c r="E391" s="19" t="s">
        <v>263</v>
      </c>
      <c r="F391" s="19" t="s">
        <v>261</v>
      </c>
      <c r="G391" s="20">
        <v>1220600</v>
      </c>
      <c r="H391" s="20">
        <v>1220600</v>
      </c>
      <c r="I391" s="21">
        <v>1220600</v>
      </c>
    </row>
    <row r="392" spans="1:9" ht="60" x14ac:dyDescent="0.25">
      <c r="A392" s="17" t="s">
        <v>264</v>
      </c>
      <c r="B392" s="18" t="s">
        <v>224</v>
      </c>
      <c r="C392" s="19" t="s">
        <v>35</v>
      </c>
      <c r="D392" s="19" t="s">
        <v>37</v>
      </c>
      <c r="E392" s="19" t="s">
        <v>265</v>
      </c>
      <c r="F392" s="19" t="s">
        <v>14</v>
      </c>
      <c r="G392" s="20">
        <f>G393</f>
        <v>1220600</v>
      </c>
      <c r="H392" s="20">
        <f t="shared" ref="H392:I392" si="156">H393</f>
        <v>1220600</v>
      </c>
      <c r="I392" s="21">
        <f t="shared" si="156"/>
        <v>1220600</v>
      </c>
    </row>
    <row r="393" spans="1:9" ht="45" x14ac:dyDescent="0.25">
      <c r="A393" s="17" t="s">
        <v>260</v>
      </c>
      <c r="B393" s="18" t="s">
        <v>224</v>
      </c>
      <c r="C393" s="19" t="s">
        <v>35</v>
      </c>
      <c r="D393" s="19" t="s">
        <v>37</v>
      </c>
      <c r="E393" s="19" t="s">
        <v>265</v>
      </c>
      <c r="F393" s="19" t="s">
        <v>261</v>
      </c>
      <c r="G393" s="20">
        <v>1220600</v>
      </c>
      <c r="H393" s="20">
        <v>1220600</v>
      </c>
      <c r="I393" s="21">
        <v>1220600</v>
      </c>
    </row>
    <row r="394" spans="1:9" ht="30" x14ac:dyDescent="0.25">
      <c r="A394" s="17" t="s">
        <v>266</v>
      </c>
      <c r="B394" s="18" t="s">
        <v>224</v>
      </c>
      <c r="C394" s="19" t="s">
        <v>35</v>
      </c>
      <c r="D394" s="19" t="s">
        <v>37</v>
      </c>
      <c r="E394" s="19" t="s">
        <v>267</v>
      </c>
      <c r="F394" s="19" t="s">
        <v>14</v>
      </c>
      <c r="G394" s="20">
        <f>G395</f>
        <v>7221920</v>
      </c>
      <c r="H394" s="20">
        <f t="shared" ref="H394:I394" si="157">H395</f>
        <v>5307000</v>
      </c>
      <c r="I394" s="21">
        <f t="shared" si="157"/>
        <v>5307000</v>
      </c>
    </row>
    <row r="395" spans="1:9" ht="30" x14ac:dyDescent="0.25">
      <c r="A395" s="17" t="s">
        <v>123</v>
      </c>
      <c r="B395" s="18" t="s">
        <v>224</v>
      </c>
      <c r="C395" s="19" t="s">
        <v>35</v>
      </c>
      <c r="D395" s="19" t="s">
        <v>37</v>
      </c>
      <c r="E395" s="19" t="s">
        <v>267</v>
      </c>
      <c r="F395" s="19" t="s">
        <v>124</v>
      </c>
      <c r="G395" s="20">
        <v>7221920</v>
      </c>
      <c r="H395" s="20">
        <v>5307000</v>
      </c>
      <c r="I395" s="21">
        <v>5307000</v>
      </c>
    </row>
    <row r="396" spans="1:9" ht="30" x14ac:dyDescent="0.25">
      <c r="A396" s="17" t="s">
        <v>268</v>
      </c>
      <c r="B396" s="18" t="s">
        <v>224</v>
      </c>
      <c r="C396" s="19" t="s">
        <v>35</v>
      </c>
      <c r="D396" s="19" t="s">
        <v>37</v>
      </c>
      <c r="E396" s="19" t="s">
        <v>269</v>
      </c>
      <c r="F396" s="19" t="s">
        <v>14</v>
      </c>
      <c r="G396" s="20">
        <f>G397</f>
        <v>84829100</v>
      </c>
      <c r="H396" s="20">
        <f t="shared" ref="H396:I396" si="158">H397</f>
        <v>168999700</v>
      </c>
      <c r="I396" s="21">
        <f t="shared" si="158"/>
        <v>209354200</v>
      </c>
    </row>
    <row r="397" spans="1:9" ht="45" x14ac:dyDescent="0.25">
      <c r="A397" s="17" t="s">
        <v>260</v>
      </c>
      <c r="B397" s="18" t="s">
        <v>224</v>
      </c>
      <c r="C397" s="19" t="s">
        <v>35</v>
      </c>
      <c r="D397" s="19" t="s">
        <v>37</v>
      </c>
      <c r="E397" s="19" t="s">
        <v>269</v>
      </c>
      <c r="F397" s="19" t="s">
        <v>261</v>
      </c>
      <c r="G397" s="20">
        <v>84829100</v>
      </c>
      <c r="H397" s="20">
        <v>168999700</v>
      </c>
      <c r="I397" s="21">
        <v>209354200</v>
      </c>
    </row>
    <row r="398" spans="1:9" ht="96" customHeight="1" x14ac:dyDescent="0.25">
      <c r="A398" s="17" t="s">
        <v>270</v>
      </c>
      <c r="B398" s="18" t="s">
        <v>224</v>
      </c>
      <c r="C398" s="19" t="s">
        <v>35</v>
      </c>
      <c r="D398" s="19" t="s">
        <v>37</v>
      </c>
      <c r="E398" s="19" t="s">
        <v>271</v>
      </c>
      <c r="F398" s="19" t="s">
        <v>14</v>
      </c>
      <c r="G398" s="20">
        <f>G399</f>
        <v>165790</v>
      </c>
      <c r="H398" s="20">
        <f t="shared" ref="H398:I398" si="159">H399</f>
        <v>473685</v>
      </c>
      <c r="I398" s="21">
        <f t="shared" si="159"/>
        <v>473685</v>
      </c>
    </row>
    <row r="399" spans="1:9" ht="45" x14ac:dyDescent="0.25">
      <c r="A399" s="17" t="s">
        <v>260</v>
      </c>
      <c r="B399" s="18" t="s">
        <v>224</v>
      </c>
      <c r="C399" s="19" t="s">
        <v>35</v>
      </c>
      <c r="D399" s="19" t="s">
        <v>37</v>
      </c>
      <c r="E399" s="19" t="s">
        <v>271</v>
      </c>
      <c r="F399" s="19" t="s">
        <v>261</v>
      </c>
      <c r="G399" s="20">
        <v>165790</v>
      </c>
      <c r="H399" s="20">
        <v>473685</v>
      </c>
      <c r="I399" s="21">
        <v>473685</v>
      </c>
    </row>
    <row r="400" spans="1:9" ht="105" x14ac:dyDescent="0.25">
      <c r="A400" s="17" t="s">
        <v>314</v>
      </c>
      <c r="B400" s="18" t="s">
        <v>224</v>
      </c>
      <c r="C400" s="19" t="s">
        <v>35</v>
      </c>
      <c r="D400" s="19" t="s">
        <v>37</v>
      </c>
      <c r="E400" s="19" t="s">
        <v>272</v>
      </c>
      <c r="F400" s="19" t="s">
        <v>14</v>
      </c>
      <c r="G400" s="20">
        <f>G401</f>
        <v>2479600</v>
      </c>
      <c r="H400" s="20">
        <f t="shared" ref="H400:I400" si="160">H401</f>
        <v>0</v>
      </c>
      <c r="I400" s="21">
        <f t="shared" si="160"/>
        <v>0</v>
      </c>
    </row>
    <row r="401" spans="1:9" ht="45" x14ac:dyDescent="0.25">
      <c r="A401" s="17" t="s">
        <v>260</v>
      </c>
      <c r="B401" s="18" t="s">
        <v>224</v>
      </c>
      <c r="C401" s="19" t="s">
        <v>35</v>
      </c>
      <c r="D401" s="19" t="s">
        <v>37</v>
      </c>
      <c r="E401" s="19" t="s">
        <v>272</v>
      </c>
      <c r="F401" s="19" t="s">
        <v>261</v>
      </c>
      <c r="G401" s="20">
        <v>2479600</v>
      </c>
      <c r="H401" s="20">
        <v>0</v>
      </c>
      <c r="I401" s="21">
        <v>0</v>
      </c>
    </row>
    <row r="402" spans="1:9" ht="105" x14ac:dyDescent="0.25">
      <c r="A402" s="17" t="s">
        <v>315</v>
      </c>
      <c r="B402" s="18" t="s">
        <v>224</v>
      </c>
      <c r="C402" s="19" t="s">
        <v>35</v>
      </c>
      <c r="D402" s="19" t="s">
        <v>37</v>
      </c>
      <c r="E402" s="19" t="s">
        <v>273</v>
      </c>
      <c r="F402" s="19" t="s">
        <v>14</v>
      </c>
      <c r="G402" s="20">
        <f>G403</f>
        <v>3150000</v>
      </c>
      <c r="H402" s="20">
        <f t="shared" ref="H402:I402" si="161">H403</f>
        <v>9000000</v>
      </c>
      <c r="I402" s="21">
        <f t="shared" si="161"/>
        <v>9000000</v>
      </c>
    </row>
    <row r="403" spans="1:9" ht="45" x14ac:dyDescent="0.25">
      <c r="A403" s="17" t="s">
        <v>260</v>
      </c>
      <c r="B403" s="18" t="s">
        <v>224</v>
      </c>
      <c r="C403" s="19" t="s">
        <v>35</v>
      </c>
      <c r="D403" s="19" t="s">
        <v>37</v>
      </c>
      <c r="E403" s="19" t="s">
        <v>273</v>
      </c>
      <c r="F403" s="19" t="s">
        <v>261</v>
      </c>
      <c r="G403" s="20">
        <v>3150000</v>
      </c>
      <c r="H403" s="20">
        <v>9000000</v>
      </c>
      <c r="I403" s="21">
        <v>9000000</v>
      </c>
    </row>
    <row r="404" spans="1:9" ht="75" x14ac:dyDescent="0.25">
      <c r="A404" s="17" t="s">
        <v>274</v>
      </c>
      <c r="B404" s="18" t="s">
        <v>224</v>
      </c>
      <c r="C404" s="19" t="s">
        <v>35</v>
      </c>
      <c r="D404" s="19" t="s">
        <v>37</v>
      </c>
      <c r="E404" s="19" t="s">
        <v>275</v>
      </c>
      <c r="F404" s="19" t="s">
        <v>14</v>
      </c>
      <c r="G404" s="20">
        <f>G405</f>
        <v>130506</v>
      </c>
      <c r="H404" s="20">
        <f t="shared" ref="H404:I404" si="162">H405</f>
        <v>0</v>
      </c>
      <c r="I404" s="21">
        <f t="shared" si="162"/>
        <v>0</v>
      </c>
    </row>
    <row r="405" spans="1:9" ht="45" x14ac:dyDescent="0.25">
      <c r="A405" s="17" t="s">
        <v>260</v>
      </c>
      <c r="B405" s="18" t="s">
        <v>224</v>
      </c>
      <c r="C405" s="19" t="s">
        <v>35</v>
      </c>
      <c r="D405" s="19" t="s">
        <v>37</v>
      </c>
      <c r="E405" s="19" t="s">
        <v>275</v>
      </c>
      <c r="F405" s="19" t="s">
        <v>261</v>
      </c>
      <c r="G405" s="20">
        <v>130506</v>
      </c>
      <c r="H405" s="20">
        <v>0</v>
      </c>
      <c r="I405" s="21">
        <v>0</v>
      </c>
    </row>
    <row r="406" spans="1:9" ht="30" x14ac:dyDescent="0.25">
      <c r="A406" s="17" t="s">
        <v>276</v>
      </c>
      <c r="B406" s="18" t="s">
        <v>224</v>
      </c>
      <c r="C406" s="19" t="s">
        <v>35</v>
      </c>
      <c r="D406" s="19" t="s">
        <v>37</v>
      </c>
      <c r="E406" s="19" t="s">
        <v>277</v>
      </c>
      <c r="F406" s="19" t="s">
        <v>14</v>
      </c>
      <c r="G406" s="20">
        <f>G407</f>
        <v>31663845</v>
      </c>
      <c r="H406" s="20">
        <f t="shared" ref="H406:I406" si="163">H407</f>
        <v>29113557</v>
      </c>
      <c r="I406" s="21">
        <f t="shared" si="163"/>
        <v>0</v>
      </c>
    </row>
    <row r="407" spans="1:9" ht="45" x14ac:dyDescent="0.25">
      <c r="A407" s="17" t="s">
        <v>260</v>
      </c>
      <c r="B407" s="18" t="s">
        <v>224</v>
      </c>
      <c r="C407" s="19" t="s">
        <v>35</v>
      </c>
      <c r="D407" s="19" t="s">
        <v>37</v>
      </c>
      <c r="E407" s="19" t="s">
        <v>277</v>
      </c>
      <c r="F407" s="19" t="s">
        <v>261</v>
      </c>
      <c r="G407" s="20">
        <v>31663845</v>
      </c>
      <c r="H407" s="20">
        <v>29113557</v>
      </c>
      <c r="I407" s="21">
        <v>0</v>
      </c>
    </row>
    <row r="408" spans="1:9" ht="60" x14ac:dyDescent="0.25">
      <c r="A408" s="17" t="s">
        <v>278</v>
      </c>
      <c r="B408" s="18" t="s">
        <v>224</v>
      </c>
      <c r="C408" s="19" t="s">
        <v>35</v>
      </c>
      <c r="D408" s="19" t="s">
        <v>37</v>
      </c>
      <c r="E408" s="19" t="s">
        <v>279</v>
      </c>
      <c r="F408" s="19" t="s">
        <v>14</v>
      </c>
      <c r="G408" s="20">
        <f>G409</f>
        <v>29373300</v>
      </c>
      <c r="H408" s="20">
        <f t="shared" ref="H408:I408" si="164">H409</f>
        <v>61610600</v>
      </c>
      <c r="I408" s="21">
        <f t="shared" si="164"/>
        <v>0</v>
      </c>
    </row>
    <row r="409" spans="1:9" ht="45" x14ac:dyDescent="0.25">
      <c r="A409" s="17" t="s">
        <v>260</v>
      </c>
      <c r="B409" s="18" t="s">
        <v>224</v>
      </c>
      <c r="C409" s="19" t="s">
        <v>35</v>
      </c>
      <c r="D409" s="19" t="s">
        <v>37</v>
      </c>
      <c r="E409" s="19" t="s">
        <v>279</v>
      </c>
      <c r="F409" s="19" t="s">
        <v>261</v>
      </c>
      <c r="G409" s="20">
        <v>29373300</v>
      </c>
      <c r="H409" s="20">
        <v>61610600</v>
      </c>
      <c r="I409" s="21">
        <v>0</v>
      </c>
    </row>
    <row r="410" spans="1:9" ht="30" x14ac:dyDescent="0.25">
      <c r="A410" s="17" t="s">
        <v>280</v>
      </c>
      <c r="B410" s="18" t="s">
        <v>224</v>
      </c>
      <c r="C410" s="19" t="s">
        <v>35</v>
      </c>
      <c r="D410" s="19" t="s">
        <v>37</v>
      </c>
      <c r="E410" s="19" t="s">
        <v>281</v>
      </c>
      <c r="F410" s="19" t="s">
        <v>14</v>
      </c>
      <c r="G410" s="20">
        <f>G411</f>
        <v>20251900</v>
      </c>
      <c r="H410" s="20">
        <f t="shared" ref="H410:I410" si="165">H411</f>
        <v>7819600</v>
      </c>
      <c r="I410" s="21">
        <f t="shared" si="165"/>
        <v>0</v>
      </c>
    </row>
    <row r="411" spans="1:9" ht="45" x14ac:dyDescent="0.25">
      <c r="A411" s="17" t="s">
        <v>260</v>
      </c>
      <c r="B411" s="18" t="s">
        <v>224</v>
      </c>
      <c r="C411" s="19" t="s">
        <v>35</v>
      </c>
      <c r="D411" s="19" t="s">
        <v>37</v>
      </c>
      <c r="E411" s="19" t="s">
        <v>281</v>
      </c>
      <c r="F411" s="19" t="s">
        <v>261</v>
      </c>
      <c r="G411" s="20">
        <v>20251900</v>
      </c>
      <c r="H411" s="20">
        <v>7819600</v>
      </c>
      <c r="I411" s="21">
        <v>0</v>
      </c>
    </row>
    <row r="412" spans="1:9" ht="14.25" x14ac:dyDescent="0.2">
      <c r="A412" s="32" t="s">
        <v>57</v>
      </c>
      <c r="B412" s="33" t="s">
        <v>224</v>
      </c>
      <c r="C412" s="34" t="s">
        <v>35</v>
      </c>
      <c r="D412" s="34" t="s">
        <v>58</v>
      </c>
      <c r="E412" s="34" t="s">
        <v>14</v>
      </c>
      <c r="F412" s="34" t="s">
        <v>14</v>
      </c>
      <c r="G412" s="35">
        <f>G413</f>
        <v>660000</v>
      </c>
      <c r="H412" s="35">
        <f t="shared" ref="H412:I413" si="166">H413</f>
        <v>660000</v>
      </c>
      <c r="I412" s="36">
        <f t="shared" si="166"/>
        <v>660000</v>
      </c>
    </row>
    <row r="413" spans="1:9" ht="15" x14ac:dyDescent="0.25">
      <c r="A413" s="17" t="s">
        <v>65</v>
      </c>
      <c r="B413" s="18" t="s">
        <v>224</v>
      </c>
      <c r="C413" s="19" t="s">
        <v>35</v>
      </c>
      <c r="D413" s="19" t="s">
        <v>58</v>
      </c>
      <c r="E413" s="19" t="s">
        <v>66</v>
      </c>
      <c r="F413" s="19" t="s">
        <v>14</v>
      </c>
      <c r="G413" s="20">
        <f>G414</f>
        <v>660000</v>
      </c>
      <c r="H413" s="20">
        <f t="shared" si="166"/>
        <v>660000</v>
      </c>
      <c r="I413" s="21">
        <f t="shared" si="166"/>
        <v>660000</v>
      </c>
    </row>
    <row r="414" spans="1:9" ht="45" x14ac:dyDescent="0.25">
      <c r="A414" s="17" t="s">
        <v>40</v>
      </c>
      <c r="B414" s="18" t="s">
        <v>224</v>
      </c>
      <c r="C414" s="19" t="s">
        <v>35</v>
      </c>
      <c r="D414" s="19" t="s">
        <v>58</v>
      </c>
      <c r="E414" s="19" t="s">
        <v>66</v>
      </c>
      <c r="F414" s="19" t="s">
        <v>41</v>
      </c>
      <c r="G414" s="20">
        <v>660000</v>
      </c>
      <c r="H414" s="20">
        <v>660000</v>
      </c>
      <c r="I414" s="21">
        <v>660000</v>
      </c>
    </row>
    <row r="415" spans="1:9" ht="14.25" x14ac:dyDescent="0.2">
      <c r="A415" s="32" t="s">
        <v>93</v>
      </c>
      <c r="B415" s="33" t="s">
        <v>224</v>
      </c>
      <c r="C415" s="34" t="s">
        <v>94</v>
      </c>
      <c r="D415" s="34" t="s">
        <v>17</v>
      </c>
      <c r="E415" s="34" t="s">
        <v>14</v>
      </c>
      <c r="F415" s="34" t="s">
        <v>14</v>
      </c>
      <c r="G415" s="35">
        <f>G416</f>
        <v>750000</v>
      </c>
      <c r="H415" s="35">
        <f t="shared" ref="H415:I416" si="167">H416</f>
        <v>750000</v>
      </c>
      <c r="I415" s="36">
        <f t="shared" si="167"/>
        <v>750000</v>
      </c>
    </row>
    <row r="416" spans="1:9" ht="14.25" x14ac:dyDescent="0.2">
      <c r="A416" s="32" t="s">
        <v>95</v>
      </c>
      <c r="B416" s="33" t="s">
        <v>224</v>
      </c>
      <c r="C416" s="34" t="s">
        <v>94</v>
      </c>
      <c r="D416" s="34" t="s">
        <v>35</v>
      </c>
      <c r="E416" s="34" t="s">
        <v>14</v>
      </c>
      <c r="F416" s="34" t="s">
        <v>14</v>
      </c>
      <c r="G416" s="35">
        <f>G417</f>
        <v>750000</v>
      </c>
      <c r="H416" s="35">
        <f t="shared" si="167"/>
        <v>750000</v>
      </c>
      <c r="I416" s="36">
        <f t="shared" si="167"/>
        <v>750000</v>
      </c>
    </row>
    <row r="417" spans="1:9" ht="30" x14ac:dyDescent="0.25">
      <c r="A417" s="17" t="s">
        <v>96</v>
      </c>
      <c r="B417" s="18" t="s">
        <v>224</v>
      </c>
      <c r="C417" s="19" t="s">
        <v>94</v>
      </c>
      <c r="D417" s="19" t="s">
        <v>35</v>
      </c>
      <c r="E417" s="19" t="s">
        <v>97</v>
      </c>
      <c r="F417" s="19" t="s">
        <v>14</v>
      </c>
      <c r="G417" s="20">
        <f>G418+G419</f>
        <v>750000</v>
      </c>
      <c r="H417" s="20">
        <f t="shared" ref="H417:I417" si="168">H418+H419</f>
        <v>750000</v>
      </c>
      <c r="I417" s="21">
        <f t="shared" si="168"/>
        <v>750000</v>
      </c>
    </row>
    <row r="418" spans="1:9" ht="30" x14ac:dyDescent="0.25">
      <c r="A418" s="17" t="s">
        <v>89</v>
      </c>
      <c r="B418" s="18" t="s">
        <v>224</v>
      </c>
      <c r="C418" s="19" t="s">
        <v>94</v>
      </c>
      <c r="D418" s="19" t="s">
        <v>35</v>
      </c>
      <c r="E418" s="19" t="s">
        <v>97</v>
      </c>
      <c r="F418" s="19" t="s">
        <v>90</v>
      </c>
      <c r="G418" s="20">
        <v>30000</v>
      </c>
      <c r="H418" s="20">
        <v>30000</v>
      </c>
      <c r="I418" s="21">
        <v>30000</v>
      </c>
    </row>
    <row r="419" spans="1:9" ht="30" x14ac:dyDescent="0.25">
      <c r="A419" s="17" t="s">
        <v>22</v>
      </c>
      <c r="B419" s="18" t="s">
        <v>224</v>
      </c>
      <c r="C419" s="19" t="s">
        <v>94</v>
      </c>
      <c r="D419" s="19" t="s">
        <v>35</v>
      </c>
      <c r="E419" s="19" t="s">
        <v>97</v>
      </c>
      <c r="F419" s="19" t="s">
        <v>23</v>
      </c>
      <c r="G419" s="20">
        <v>720000</v>
      </c>
      <c r="H419" s="20">
        <v>720000</v>
      </c>
      <c r="I419" s="21">
        <v>720000</v>
      </c>
    </row>
    <row r="420" spans="1:9" ht="14.25" x14ac:dyDescent="0.2">
      <c r="A420" s="32" t="s">
        <v>100</v>
      </c>
      <c r="B420" s="33" t="s">
        <v>224</v>
      </c>
      <c r="C420" s="34" t="s">
        <v>101</v>
      </c>
      <c r="D420" s="34" t="s">
        <v>17</v>
      </c>
      <c r="E420" s="34" t="s">
        <v>14</v>
      </c>
      <c r="F420" s="34" t="s">
        <v>14</v>
      </c>
      <c r="G420" s="35">
        <f>G421</f>
        <v>1678800</v>
      </c>
      <c r="H420" s="35">
        <f t="shared" ref="H420:I421" si="169">H421</f>
        <v>1678800</v>
      </c>
      <c r="I420" s="36">
        <f t="shared" si="169"/>
        <v>1678800</v>
      </c>
    </row>
    <row r="421" spans="1:9" ht="14.25" x14ac:dyDescent="0.2">
      <c r="A421" s="32" t="s">
        <v>141</v>
      </c>
      <c r="B421" s="33" t="s">
        <v>224</v>
      </c>
      <c r="C421" s="34" t="s">
        <v>101</v>
      </c>
      <c r="D421" s="34" t="s">
        <v>101</v>
      </c>
      <c r="E421" s="34" t="s">
        <v>14</v>
      </c>
      <c r="F421" s="34" t="s">
        <v>14</v>
      </c>
      <c r="G421" s="35">
        <f>G422</f>
        <v>1678800</v>
      </c>
      <c r="H421" s="35">
        <f t="shared" si="169"/>
        <v>1678800</v>
      </c>
      <c r="I421" s="36">
        <f t="shared" si="169"/>
        <v>1678800</v>
      </c>
    </row>
    <row r="422" spans="1:9" ht="45" x14ac:dyDescent="0.25">
      <c r="A422" s="17" t="s">
        <v>282</v>
      </c>
      <c r="B422" s="18" t="s">
        <v>224</v>
      </c>
      <c r="C422" s="19" t="s">
        <v>101</v>
      </c>
      <c r="D422" s="19" t="s">
        <v>101</v>
      </c>
      <c r="E422" s="19" t="s">
        <v>283</v>
      </c>
      <c r="F422" s="19" t="s">
        <v>14</v>
      </c>
      <c r="G422" s="20">
        <f>G423+G424+G425</f>
        <v>1678800</v>
      </c>
      <c r="H422" s="20">
        <f t="shared" ref="H422:I422" si="170">H423+H424+H425</f>
        <v>1678800</v>
      </c>
      <c r="I422" s="21">
        <f t="shared" si="170"/>
        <v>1678800</v>
      </c>
    </row>
    <row r="423" spans="1:9" ht="30" x14ac:dyDescent="0.25">
      <c r="A423" s="17" t="s">
        <v>22</v>
      </c>
      <c r="B423" s="18" t="s">
        <v>224</v>
      </c>
      <c r="C423" s="19" t="s">
        <v>101</v>
      </c>
      <c r="D423" s="19" t="s">
        <v>101</v>
      </c>
      <c r="E423" s="19" t="s">
        <v>283</v>
      </c>
      <c r="F423" s="19" t="s">
        <v>23</v>
      </c>
      <c r="G423" s="20">
        <v>1003800</v>
      </c>
      <c r="H423" s="20">
        <v>1003800</v>
      </c>
      <c r="I423" s="21">
        <v>1003800</v>
      </c>
    </row>
    <row r="424" spans="1:9" ht="15" x14ac:dyDescent="0.25">
      <c r="A424" s="17" t="s">
        <v>284</v>
      </c>
      <c r="B424" s="18" t="s">
        <v>224</v>
      </c>
      <c r="C424" s="19" t="s">
        <v>101</v>
      </c>
      <c r="D424" s="19" t="s">
        <v>101</v>
      </c>
      <c r="E424" s="19" t="s">
        <v>283</v>
      </c>
      <c r="F424" s="19" t="s">
        <v>285</v>
      </c>
      <c r="G424" s="20">
        <v>575000</v>
      </c>
      <c r="H424" s="20">
        <v>575000</v>
      </c>
      <c r="I424" s="21">
        <v>575000</v>
      </c>
    </row>
    <row r="425" spans="1:9" ht="15" x14ac:dyDescent="0.25">
      <c r="A425" s="17" t="s">
        <v>286</v>
      </c>
      <c r="B425" s="18" t="s">
        <v>224</v>
      </c>
      <c r="C425" s="19" t="s">
        <v>101</v>
      </c>
      <c r="D425" s="19" t="s">
        <v>101</v>
      </c>
      <c r="E425" s="19" t="s">
        <v>283</v>
      </c>
      <c r="F425" s="19" t="s">
        <v>287</v>
      </c>
      <c r="G425" s="20">
        <v>100000</v>
      </c>
      <c r="H425" s="20">
        <v>100000</v>
      </c>
      <c r="I425" s="21">
        <v>100000</v>
      </c>
    </row>
    <row r="426" spans="1:9" ht="14.25" x14ac:dyDescent="0.2">
      <c r="A426" s="32" t="s">
        <v>197</v>
      </c>
      <c r="B426" s="33" t="s">
        <v>224</v>
      </c>
      <c r="C426" s="34" t="s">
        <v>185</v>
      </c>
      <c r="D426" s="34" t="s">
        <v>17</v>
      </c>
      <c r="E426" s="34" t="s">
        <v>14</v>
      </c>
      <c r="F426" s="34" t="s">
        <v>14</v>
      </c>
      <c r="G426" s="35">
        <f>G427+G430+G437+G441</f>
        <v>46632660</v>
      </c>
      <c r="H426" s="35">
        <f t="shared" ref="H426:I426" si="171">H427+H430+H437+H441</f>
        <v>42174960</v>
      </c>
      <c r="I426" s="36">
        <f t="shared" si="171"/>
        <v>42174960</v>
      </c>
    </row>
    <row r="427" spans="1:9" ht="14.25" x14ac:dyDescent="0.2">
      <c r="A427" s="32" t="s">
        <v>198</v>
      </c>
      <c r="B427" s="33" t="s">
        <v>224</v>
      </c>
      <c r="C427" s="34" t="s">
        <v>185</v>
      </c>
      <c r="D427" s="34" t="s">
        <v>37</v>
      </c>
      <c r="E427" s="34" t="s">
        <v>14</v>
      </c>
      <c r="F427" s="34" t="s">
        <v>14</v>
      </c>
      <c r="G427" s="35">
        <f>G428</f>
        <v>1011802</v>
      </c>
      <c r="H427" s="35">
        <f t="shared" ref="H427:I428" si="172">H428</f>
        <v>1011802</v>
      </c>
      <c r="I427" s="36">
        <f t="shared" si="172"/>
        <v>1011802</v>
      </c>
    </row>
    <row r="428" spans="1:9" ht="15" x14ac:dyDescent="0.25">
      <c r="A428" s="17" t="s">
        <v>199</v>
      </c>
      <c r="B428" s="18" t="s">
        <v>224</v>
      </c>
      <c r="C428" s="19" t="s">
        <v>185</v>
      </c>
      <c r="D428" s="19" t="s">
        <v>37</v>
      </c>
      <c r="E428" s="19" t="s">
        <v>200</v>
      </c>
      <c r="F428" s="19" t="s">
        <v>14</v>
      </c>
      <c r="G428" s="20">
        <f>G429</f>
        <v>1011802</v>
      </c>
      <c r="H428" s="20">
        <f t="shared" si="172"/>
        <v>1011802</v>
      </c>
      <c r="I428" s="21">
        <f t="shared" si="172"/>
        <v>1011802</v>
      </c>
    </row>
    <row r="429" spans="1:9" ht="30" x14ac:dyDescent="0.25">
      <c r="A429" s="17" t="s">
        <v>201</v>
      </c>
      <c r="B429" s="18" t="s">
        <v>224</v>
      </c>
      <c r="C429" s="19" t="s">
        <v>185</v>
      </c>
      <c r="D429" s="19" t="s">
        <v>37</v>
      </c>
      <c r="E429" s="19" t="s">
        <v>200</v>
      </c>
      <c r="F429" s="19" t="s">
        <v>202</v>
      </c>
      <c r="G429" s="20">
        <v>1011802</v>
      </c>
      <c r="H429" s="20">
        <v>1011802</v>
      </c>
      <c r="I429" s="21">
        <v>1011802</v>
      </c>
    </row>
    <row r="430" spans="1:9" ht="14.25" x14ac:dyDescent="0.2">
      <c r="A430" s="32" t="s">
        <v>288</v>
      </c>
      <c r="B430" s="33" t="s">
        <v>224</v>
      </c>
      <c r="C430" s="34" t="s">
        <v>185</v>
      </c>
      <c r="D430" s="34" t="s">
        <v>72</v>
      </c>
      <c r="E430" s="34" t="s">
        <v>14</v>
      </c>
      <c r="F430" s="34" t="s">
        <v>14</v>
      </c>
      <c r="G430" s="35">
        <f>G431+G433+G435</f>
        <v>10357700</v>
      </c>
      <c r="H430" s="35">
        <f t="shared" ref="H430:I430" si="173">H431+H433+H435</f>
        <v>5900000</v>
      </c>
      <c r="I430" s="36">
        <f t="shared" si="173"/>
        <v>5900000</v>
      </c>
    </row>
    <row r="431" spans="1:9" ht="45" x14ac:dyDescent="0.25">
      <c r="A431" s="17" t="s">
        <v>289</v>
      </c>
      <c r="B431" s="18" t="s">
        <v>224</v>
      </c>
      <c r="C431" s="19" t="s">
        <v>185</v>
      </c>
      <c r="D431" s="19" t="s">
        <v>72</v>
      </c>
      <c r="E431" s="19" t="s">
        <v>290</v>
      </c>
      <c r="F431" s="19" t="s">
        <v>14</v>
      </c>
      <c r="G431" s="20">
        <f>G432</f>
        <v>500000</v>
      </c>
      <c r="H431" s="20">
        <f t="shared" ref="H431:I431" si="174">H432</f>
        <v>500000</v>
      </c>
      <c r="I431" s="21">
        <f t="shared" si="174"/>
        <v>500000</v>
      </c>
    </row>
    <row r="432" spans="1:9" ht="15" x14ac:dyDescent="0.25">
      <c r="A432" s="17" t="s">
        <v>291</v>
      </c>
      <c r="B432" s="18" t="s">
        <v>224</v>
      </c>
      <c r="C432" s="19" t="s">
        <v>185</v>
      </c>
      <c r="D432" s="19" t="s">
        <v>72</v>
      </c>
      <c r="E432" s="19" t="s">
        <v>290</v>
      </c>
      <c r="F432" s="19" t="s">
        <v>292</v>
      </c>
      <c r="G432" s="20">
        <v>500000</v>
      </c>
      <c r="H432" s="20">
        <v>500000</v>
      </c>
      <c r="I432" s="21">
        <v>500000</v>
      </c>
    </row>
    <row r="433" spans="1:9" ht="45" x14ac:dyDescent="0.25">
      <c r="A433" s="17" t="s">
        <v>322</v>
      </c>
      <c r="B433" s="18" t="s">
        <v>224</v>
      </c>
      <c r="C433" s="19" t="s">
        <v>185</v>
      </c>
      <c r="D433" s="19" t="s">
        <v>72</v>
      </c>
      <c r="E433" s="19" t="s">
        <v>293</v>
      </c>
      <c r="F433" s="19" t="s">
        <v>14</v>
      </c>
      <c r="G433" s="20">
        <f>G434</f>
        <v>3200000</v>
      </c>
      <c r="H433" s="20">
        <f t="shared" ref="H433:I433" si="175">H434</f>
        <v>5400000</v>
      </c>
      <c r="I433" s="21">
        <f t="shared" si="175"/>
        <v>5400000</v>
      </c>
    </row>
    <row r="434" spans="1:9" ht="15" x14ac:dyDescent="0.25">
      <c r="A434" s="17" t="s">
        <v>291</v>
      </c>
      <c r="B434" s="18" t="s">
        <v>224</v>
      </c>
      <c r="C434" s="19" t="s">
        <v>185</v>
      </c>
      <c r="D434" s="19" t="s">
        <v>72</v>
      </c>
      <c r="E434" s="19" t="s">
        <v>293</v>
      </c>
      <c r="F434" s="19" t="s">
        <v>292</v>
      </c>
      <c r="G434" s="20">
        <v>3200000</v>
      </c>
      <c r="H434" s="20">
        <v>5400000</v>
      </c>
      <c r="I434" s="21">
        <v>5400000</v>
      </c>
    </row>
    <row r="435" spans="1:9" ht="90" x14ac:dyDescent="0.25">
      <c r="A435" s="17" t="s">
        <v>321</v>
      </c>
      <c r="B435" s="18" t="s">
        <v>224</v>
      </c>
      <c r="C435" s="19" t="s">
        <v>185</v>
      </c>
      <c r="D435" s="19" t="s">
        <v>72</v>
      </c>
      <c r="E435" s="19" t="s">
        <v>294</v>
      </c>
      <c r="F435" s="19" t="s">
        <v>14</v>
      </c>
      <c r="G435" s="20">
        <f>G436</f>
        <v>6657700</v>
      </c>
      <c r="H435" s="20">
        <f t="shared" ref="H435:I435" si="176">H436</f>
        <v>0</v>
      </c>
      <c r="I435" s="21">
        <f t="shared" si="176"/>
        <v>0</v>
      </c>
    </row>
    <row r="436" spans="1:9" ht="15" x14ac:dyDescent="0.25">
      <c r="A436" s="17" t="s">
        <v>291</v>
      </c>
      <c r="B436" s="18" t="s">
        <v>224</v>
      </c>
      <c r="C436" s="19" t="s">
        <v>185</v>
      </c>
      <c r="D436" s="19" t="s">
        <v>72</v>
      </c>
      <c r="E436" s="19" t="s">
        <v>294</v>
      </c>
      <c r="F436" s="19" t="s">
        <v>292</v>
      </c>
      <c r="G436" s="20">
        <v>6657700</v>
      </c>
      <c r="H436" s="20">
        <v>0</v>
      </c>
      <c r="I436" s="21">
        <v>0</v>
      </c>
    </row>
    <row r="437" spans="1:9" ht="14.25" x14ac:dyDescent="0.2">
      <c r="A437" s="32" t="s">
        <v>295</v>
      </c>
      <c r="B437" s="33" t="s">
        <v>224</v>
      </c>
      <c r="C437" s="34" t="s">
        <v>185</v>
      </c>
      <c r="D437" s="34" t="s">
        <v>16</v>
      </c>
      <c r="E437" s="34" t="s">
        <v>14</v>
      </c>
      <c r="F437" s="34" t="s">
        <v>14</v>
      </c>
      <c r="G437" s="35">
        <f>G438</f>
        <v>30206800</v>
      </c>
      <c r="H437" s="35">
        <f t="shared" ref="H437:I437" si="177">H438</f>
        <v>30206800</v>
      </c>
      <c r="I437" s="36">
        <f t="shared" si="177"/>
        <v>30206800</v>
      </c>
    </row>
    <row r="438" spans="1:9" ht="45" x14ac:dyDescent="0.25">
      <c r="A438" s="17" t="s">
        <v>234</v>
      </c>
      <c r="B438" s="18" t="s">
        <v>224</v>
      </c>
      <c r="C438" s="19" t="s">
        <v>185</v>
      </c>
      <c r="D438" s="19" t="s">
        <v>16</v>
      </c>
      <c r="E438" s="19" t="s">
        <v>235</v>
      </c>
      <c r="F438" s="19" t="s">
        <v>14</v>
      </c>
      <c r="G438" s="20">
        <f>G439+G440</f>
        <v>30206800</v>
      </c>
      <c r="H438" s="20">
        <f t="shared" ref="H438:I438" si="178">H439+H440</f>
        <v>30206800</v>
      </c>
      <c r="I438" s="21">
        <f t="shared" si="178"/>
        <v>30206800</v>
      </c>
    </row>
    <row r="439" spans="1:9" ht="30" x14ac:dyDescent="0.25">
      <c r="A439" s="17" t="s">
        <v>22</v>
      </c>
      <c r="B439" s="18" t="s">
        <v>224</v>
      </c>
      <c r="C439" s="19" t="s">
        <v>185</v>
      </c>
      <c r="D439" s="19" t="s">
        <v>16</v>
      </c>
      <c r="E439" s="19" t="s">
        <v>235</v>
      </c>
      <c r="F439" s="19" t="s">
        <v>23</v>
      </c>
      <c r="G439" s="20">
        <v>5228400</v>
      </c>
      <c r="H439" s="20">
        <v>5228400</v>
      </c>
      <c r="I439" s="21">
        <v>5228400</v>
      </c>
    </row>
    <row r="440" spans="1:9" ht="30" x14ac:dyDescent="0.25">
      <c r="A440" s="17" t="s">
        <v>296</v>
      </c>
      <c r="B440" s="18" t="s">
        <v>224</v>
      </c>
      <c r="C440" s="19" t="s">
        <v>185</v>
      </c>
      <c r="D440" s="19" t="s">
        <v>16</v>
      </c>
      <c r="E440" s="19" t="s">
        <v>235</v>
      </c>
      <c r="F440" s="19" t="s">
        <v>297</v>
      </c>
      <c r="G440" s="20">
        <v>24978400</v>
      </c>
      <c r="H440" s="20">
        <v>24978400</v>
      </c>
      <c r="I440" s="21">
        <v>24978400</v>
      </c>
    </row>
    <row r="441" spans="1:9" ht="14.25" x14ac:dyDescent="0.2">
      <c r="A441" s="32" t="s">
        <v>206</v>
      </c>
      <c r="B441" s="33" t="s">
        <v>224</v>
      </c>
      <c r="C441" s="34" t="s">
        <v>185</v>
      </c>
      <c r="D441" s="34" t="s">
        <v>94</v>
      </c>
      <c r="E441" s="34" t="s">
        <v>14</v>
      </c>
      <c r="F441" s="34" t="s">
        <v>14</v>
      </c>
      <c r="G441" s="35">
        <f>G442+G444+G449+G452+G455+G457</f>
        <v>5056358</v>
      </c>
      <c r="H441" s="35">
        <f t="shared" ref="H441:I441" si="179">H442+H444+H449+H452+H455+H457</f>
        <v>5056358</v>
      </c>
      <c r="I441" s="36">
        <f t="shared" si="179"/>
        <v>5056358</v>
      </c>
    </row>
    <row r="442" spans="1:9" ht="63" customHeight="1" x14ac:dyDescent="0.25">
      <c r="A442" s="17" t="s">
        <v>144</v>
      </c>
      <c r="B442" s="18" t="s">
        <v>224</v>
      </c>
      <c r="C442" s="19" t="s">
        <v>185</v>
      </c>
      <c r="D442" s="19" t="s">
        <v>94</v>
      </c>
      <c r="E442" s="19" t="s">
        <v>145</v>
      </c>
      <c r="F442" s="19" t="s">
        <v>14</v>
      </c>
      <c r="G442" s="20">
        <f>G443</f>
        <v>1647100</v>
      </c>
      <c r="H442" s="20">
        <f t="shared" ref="H442:I442" si="180">H443</f>
        <v>1647100</v>
      </c>
      <c r="I442" s="21">
        <f t="shared" si="180"/>
        <v>1647100</v>
      </c>
    </row>
    <row r="443" spans="1:9" ht="30" x14ac:dyDescent="0.25">
      <c r="A443" s="17" t="s">
        <v>22</v>
      </c>
      <c r="B443" s="18" t="s">
        <v>224</v>
      </c>
      <c r="C443" s="19" t="s">
        <v>185</v>
      </c>
      <c r="D443" s="19" t="s">
        <v>94</v>
      </c>
      <c r="E443" s="19" t="s">
        <v>145</v>
      </c>
      <c r="F443" s="19" t="s">
        <v>23</v>
      </c>
      <c r="G443" s="20">
        <v>1647100</v>
      </c>
      <c r="H443" s="20">
        <v>1647100</v>
      </c>
      <c r="I443" s="21">
        <v>1647100</v>
      </c>
    </row>
    <row r="444" spans="1:9" ht="45" x14ac:dyDescent="0.25">
      <c r="A444" s="17" t="s">
        <v>146</v>
      </c>
      <c r="B444" s="18" t="s">
        <v>224</v>
      </c>
      <c r="C444" s="19" t="s">
        <v>185</v>
      </c>
      <c r="D444" s="19" t="s">
        <v>94</v>
      </c>
      <c r="E444" s="19" t="s">
        <v>147</v>
      </c>
      <c r="F444" s="19" t="s">
        <v>14</v>
      </c>
      <c r="G444" s="20">
        <f>G445+G446+G447+G448</f>
        <v>2183758</v>
      </c>
      <c r="H444" s="20">
        <f t="shared" ref="H444:I444" si="181">H445+H446+H447+H448</f>
        <v>2183758</v>
      </c>
      <c r="I444" s="21">
        <f t="shared" si="181"/>
        <v>2183758</v>
      </c>
    </row>
    <row r="445" spans="1:9" ht="30" x14ac:dyDescent="0.25">
      <c r="A445" s="17" t="s">
        <v>22</v>
      </c>
      <c r="B445" s="18" t="s">
        <v>224</v>
      </c>
      <c r="C445" s="19" t="s">
        <v>185</v>
      </c>
      <c r="D445" s="19" t="s">
        <v>94</v>
      </c>
      <c r="E445" s="19" t="s">
        <v>147</v>
      </c>
      <c r="F445" s="19" t="s">
        <v>23</v>
      </c>
      <c r="G445" s="20">
        <v>210000</v>
      </c>
      <c r="H445" s="20">
        <v>210000</v>
      </c>
      <c r="I445" s="21">
        <v>210000</v>
      </c>
    </row>
    <row r="446" spans="1:9" ht="30" x14ac:dyDescent="0.25">
      <c r="A446" s="17" t="s">
        <v>201</v>
      </c>
      <c r="B446" s="18" t="s">
        <v>224</v>
      </c>
      <c r="C446" s="19" t="s">
        <v>185</v>
      </c>
      <c r="D446" s="19" t="s">
        <v>94</v>
      </c>
      <c r="E446" s="19" t="s">
        <v>147</v>
      </c>
      <c r="F446" s="19" t="s">
        <v>202</v>
      </c>
      <c r="G446" s="20">
        <v>350000</v>
      </c>
      <c r="H446" s="20">
        <v>350000</v>
      </c>
      <c r="I446" s="21">
        <v>350000</v>
      </c>
    </row>
    <row r="447" spans="1:9" ht="30" x14ac:dyDescent="0.25">
      <c r="A447" s="17" t="s">
        <v>296</v>
      </c>
      <c r="B447" s="18" t="s">
        <v>224</v>
      </c>
      <c r="C447" s="19" t="s">
        <v>185</v>
      </c>
      <c r="D447" s="19" t="s">
        <v>94</v>
      </c>
      <c r="E447" s="19" t="s">
        <v>147</v>
      </c>
      <c r="F447" s="19" t="s">
        <v>297</v>
      </c>
      <c r="G447" s="20">
        <v>425000</v>
      </c>
      <c r="H447" s="20">
        <v>425000</v>
      </c>
      <c r="I447" s="21">
        <v>425000</v>
      </c>
    </row>
    <row r="448" spans="1:9" ht="30" x14ac:dyDescent="0.25">
      <c r="A448" s="17" t="s">
        <v>298</v>
      </c>
      <c r="B448" s="18" t="s">
        <v>224</v>
      </c>
      <c r="C448" s="19" t="s">
        <v>185</v>
      </c>
      <c r="D448" s="19" t="s">
        <v>94</v>
      </c>
      <c r="E448" s="19" t="s">
        <v>147</v>
      </c>
      <c r="F448" s="19" t="s">
        <v>299</v>
      </c>
      <c r="G448" s="20">
        <v>1198758</v>
      </c>
      <c r="H448" s="20">
        <v>1198758</v>
      </c>
      <c r="I448" s="21">
        <v>1198758</v>
      </c>
    </row>
    <row r="449" spans="1:9" ht="45" x14ac:dyDescent="0.25">
      <c r="A449" s="17" t="s">
        <v>53</v>
      </c>
      <c r="B449" s="18" t="s">
        <v>224</v>
      </c>
      <c r="C449" s="19" t="s">
        <v>185</v>
      </c>
      <c r="D449" s="19" t="s">
        <v>94</v>
      </c>
      <c r="E449" s="19" t="s">
        <v>54</v>
      </c>
      <c r="F449" s="19" t="s">
        <v>14</v>
      </c>
      <c r="G449" s="20">
        <f>G450+G451</f>
        <v>60000</v>
      </c>
      <c r="H449" s="20">
        <f t="shared" ref="H449:I449" si="182">H450+H451</f>
        <v>60000</v>
      </c>
      <c r="I449" s="21">
        <f t="shared" si="182"/>
        <v>60000</v>
      </c>
    </row>
    <row r="450" spans="1:9" ht="30" x14ac:dyDescent="0.25">
      <c r="A450" s="17" t="s">
        <v>296</v>
      </c>
      <c r="B450" s="18" t="s">
        <v>224</v>
      </c>
      <c r="C450" s="19" t="s">
        <v>185</v>
      </c>
      <c r="D450" s="19" t="s">
        <v>94</v>
      </c>
      <c r="E450" s="19" t="s">
        <v>54</v>
      </c>
      <c r="F450" s="19" t="s">
        <v>297</v>
      </c>
      <c r="G450" s="20">
        <v>30000</v>
      </c>
      <c r="H450" s="20">
        <v>30000</v>
      </c>
      <c r="I450" s="21">
        <v>30000</v>
      </c>
    </row>
    <row r="451" spans="1:9" ht="45" x14ac:dyDescent="0.25">
      <c r="A451" s="17" t="s">
        <v>40</v>
      </c>
      <c r="B451" s="18" t="s">
        <v>224</v>
      </c>
      <c r="C451" s="19" t="s">
        <v>185</v>
      </c>
      <c r="D451" s="19" t="s">
        <v>94</v>
      </c>
      <c r="E451" s="19" t="s">
        <v>54</v>
      </c>
      <c r="F451" s="19" t="s">
        <v>41</v>
      </c>
      <c r="G451" s="20">
        <v>30000</v>
      </c>
      <c r="H451" s="20">
        <v>30000</v>
      </c>
      <c r="I451" s="21">
        <v>30000</v>
      </c>
    </row>
    <row r="452" spans="1:9" ht="15" x14ac:dyDescent="0.25">
      <c r="A452" s="17" t="s">
        <v>300</v>
      </c>
      <c r="B452" s="18" t="s">
        <v>224</v>
      </c>
      <c r="C452" s="19" t="s">
        <v>185</v>
      </c>
      <c r="D452" s="19" t="s">
        <v>94</v>
      </c>
      <c r="E452" s="19" t="s">
        <v>301</v>
      </c>
      <c r="F452" s="19" t="s">
        <v>14</v>
      </c>
      <c r="G452" s="20">
        <f>G453+G454</f>
        <v>500000</v>
      </c>
      <c r="H452" s="20">
        <f t="shared" ref="H452:I452" si="183">H453+H454</f>
        <v>500000</v>
      </c>
      <c r="I452" s="21">
        <f t="shared" si="183"/>
        <v>500000</v>
      </c>
    </row>
    <row r="453" spans="1:9" ht="30" x14ac:dyDescent="0.25">
      <c r="A453" s="17" t="s">
        <v>22</v>
      </c>
      <c r="B453" s="18" t="s">
        <v>224</v>
      </c>
      <c r="C453" s="19" t="s">
        <v>185</v>
      </c>
      <c r="D453" s="19" t="s">
        <v>94</v>
      </c>
      <c r="E453" s="19" t="s">
        <v>301</v>
      </c>
      <c r="F453" s="19" t="s">
        <v>23</v>
      </c>
      <c r="G453" s="20">
        <v>80000</v>
      </c>
      <c r="H453" s="20">
        <v>80000</v>
      </c>
      <c r="I453" s="21">
        <v>80000</v>
      </c>
    </row>
    <row r="454" spans="1:9" ht="45" x14ac:dyDescent="0.25">
      <c r="A454" s="17" t="s">
        <v>40</v>
      </c>
      <c r="B454" s="18" t="s">
        <v>224</v>
      </c>
      <c r="C454" s="19" t="s">
        <v>185</v>
      </c>
      <c r="D454" s="19" t="s">
        <v>94</v>
      </c>
      <c r="E454" s="19" t="s">
        <v>301</v>
      </c>
      <c r="F454" s="19" t="s">
        <v>41</v>
      </c>
      <c r="G454" s="20">
        <v>420000</v>
      </c>
      <c r="H454" s="20">
        <v>420000</v>
      </c>
      <c r="I454" s="21">
        <v>420000</v>
      </c>
    </row>
    <row r="455" spans="1:9" ht="15" x14ac:dyDescent="0.25">
      <c r="A455" s="17" t="s">
        <v>302</v>
      </c>
      <c r="B455" s="18" t="s">
        <v>224</v>
      </c>
      <c r="C455" s="19" t="s">
        <v>185</v>
      </c>
      <c r="D455" s="19" t="s">
        <v>94</v>
      </c>
      <c r="E455" s="19" t="s">
        <v>303</v>
      </c>
      <c r="F455" s="19" t="s">
        <v>14</v>
      </c>
      <c r="G455" s="20">
        <f>G456</f>
        <v>45500</v>
      </c>
      <c r="H455" s="20">
        <f t="shared" ref="H455:I455" si="184">H456</f>
        <v>45500</v>
      </c>
      <c r="I455" s="21">
        <f t="shared" si="184"/>
        <v>45500</v>
      </c>
    </row>
    <row r="456" spans="1:9" ht="30" x14ac:dyDescent="0.25">
      <c r="A456" s="17" t="s">
        <v>296</v>
      </c>
      <c r="B456" s="18" t="s">
        <v>224</v>
      </c>
      <c r="C456" s="19" t="s">
        <v>185</v>
      </c>
      <c r="D456" s="19" t="s">
        <v>94</v>
      </c>
      <c r="E456" s="19" t="s">
        <v>303</v>
      </c>
      <c r="F456" s="19" t="s">
        <v>297</v>
      </c>
      <c r="G456" s="20">
        <v>45500</v>
      </c>
      <c r="H456" s="20">
        <v>45500</v>
      </c>
      <c r="I456" s="21">
        <v>45500</v>
      </c>
    </row>
    <row r="457" spans="1:9" ht="45" x14ac:dyDescent="0.25">
      <c r="A457" s="17" t="s">
        <v>304</v>
      </c>
      <c r="B457" s="18" t="s">
        <v>224</v>
      </c>
      <c r="C457" s="19" t="s">
        <v>185</v>
      </c>
      <c r="D457" s="19" t="s">
        <v>94</v>
      </c>
      <c r="E457" s="19" t="s">
        <v>305</v>
      </c>
      <c r="F457" s="19" t="s">
        <v>14</v>
      </c>
      <c r="G457" s="20">
        <f>G458</f>
        <v>620000</v>
      </c>
      <c r="H457" s="20">
        <f t="shared" ref="H457:I457" si="185">H458</f>
        <v>620000</v>
      </c>
      <c r="I457" s="21">
        <f t="shared" si="185"/>
        <v>620000</v>
      </c>
    </row>
    <row r="458" spans="1:9" ht="30" x14ac:dyDescent="0.25">
      <c r="A458" s="17" t="s">
        <v>201</v>
      </c>
      <c r="B458" s="18" t="s">
        <v>224</v>
      </c>
      <c r="C458" s="19" t="s">
        <v>185</v>
      </c>
      <c r="D458" s="19" t="s">
        <v>94</v>
      </c>
      <c r="E458" s="19" t="s">
        <v>305</v>
      </c>
      <c r="F458" s="19" t="s">
        <v>202</v>
      </c>
      <c r="G458" s="20">
        <v>620000</v>
      </c>
      <c r="H458" s="20">
        <v>620000</v>
      </c>
      <c r="I458" s="21">
        <v>620000</v>
      </c>
    </row>
    <row r="459" spans="1:9" ht="15" thickBot="1" x14ac:dyDescent="0.25">
      <c r="A459" s="22" t="s">
        <v>306</v>
      </c>
      <c r="B459" s="23" t="s">
        <v>14</v>
      </c>
      <c r="C459" s="24" t="s">
        <v>14</v>
      </c>
      <c r="D459" s="24" t="s">
        <v>14</v>
      </c>
      <c r="E459" s="24" t="s">
        <v>14</v>
      </c>
      <c r="F459" s="24" t="s">
        <v>14</v>
      </c>
      <c r="G459" s="25">
        <f>G15+G83+G184+G216+G310</f>
        <v>1637561956</v>
      </c>
      <c r="H459" s="25">
        <f>H15+H83+H184+H216+H310</f>
        <v>1478503287</v>
      </c>
      <c r="I459" s="26">
        <f>I15+I83+I184+I216+I310</f>
        <v>1537165847</v>
      </c>
    </row>
    <row r="460" spans="1:9" x14ac:dyDescent="0.2">
      <c r="A460" s="3"/>
      <c r="B460" s="4"/>
      <c r="C460" s="5"/>
      <c r="D460" s="5"/>
      <c r="E460" s="5"/>
      <c r="F460" s="5"/>
      <c r="G460" s="6"/>
      <c r="H460" s="6"/>
      <c r="I460" s="6"/>
    </row>
  </sheetData>
  <mergeCells count="12">
    <mergeCell ref="F1:I1"/>
    <mergeCell ref="D2:I2"/>
    <mergeCell ref="F3:I3"/>
    <mergeCell ref="F4:I4"/>
    <mergeCell ref="F6:I6"/>
    <mergeCell ref="F5:I5"/>
    <mergeCell ref="B12:F12"/>
    <mergeCell ref="A10:I10"/>
    <mergeCell ref="A7:I7"/>
    <mergeCell ref="A9:I9"/>
    <mergeCell ref="A12:A13"/>
    <mergeCell ref="G12:I12"/>
  </mergeCells>
  <phoneticPr fontId="2" type="noConversion"/>
  <pageMargins left="0.55118110236220474" right="0.35433070866141736" top="0.47244094488188981" bottom="0.27559055118110237" header="0.51181102362204722" footer="0.27559055118110237"/>
  <pageSetup paperSize="9" scale="64" fitToHeight="2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</dc:creator>
  <cp:lastModifiedBy>Admin</cp:lastModifiedBy>
  <cp:lastPrinted>2014-12-29T05:48:39Z</cp:lastPrinted>
  <dcterms:created xsi:type="dcterms:W3CDTF">2007-11-27T05:35:53Z</dcterms:created>
  <dcterms:modified xsi:type="dcterms:W3CDTF">2014-12-29T05:48:41Z</dcterms:modified>
</cp:coreProperties>
</file>