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15" windowWidth="19425" windowHeight="9720"/>
  </bookViews>
  <sheets>
    <sheet name="Приложение 5" sheetId="1" r:id="rId1"/>
  </sheets>
  <definedNames>
    <definedName name="_xlnm.Print_Area" localSheetId="0">'Приложение 5'!$A$5:$AC$23</definedName>
  </definedNames>
  <calcPr calcId="145621"/>
</workbook>
</file>

<file path=xl/calcChain.xml><?xml version="1.0" encoding="utf-8"?>
<calcChain xmlns="http://schemas.openxmlformats.org/spreadsheetml/2006/main">
  <c r="P22" i="1" l="1"/>
  <c r="D22" i="1" s="1"/>
  <c r="O22" i="1"/>
  <c r="E22" i="1"/>
  <c r="N22" i="1" s="1"/>
  <c r="AC21" i="1"/>
  <c r="AB21" i="1"/>
  <c r="AA21" i="1"/>
  <c r="Z21" i="1"/>
  <c r="Y21" i="1"/>
  <c r="X21" i="1"/>
  <c r="W21" i="1"/>
  <c r="W18" i="1" s="1"/>
  <c r="V21" i="1"/>
  <c r="U21" i="1"/>
  <c r="T21" i="1"/>
  <c r="S21" i="1"/>
  <c r="S18" i="1" s="1"/>
  <c r="R21" i="1"/>
  <c r="Q21" i="1"/>
  <c r="O21" i="1"/>
  <c r="M21" i="1"/>
  <c r="L21" i="1"/>
  <c r="K21" i="1"/>
  <c r="J21" i="1"/>
  <c r="I21" i="1"/>
  <c r="H21" i="1"/>
  <c r="G21" i="1"/>
  <c r="F21" i="1"/>
  <c r="C21" i="1"/>
  <c r="P20" i="1"/>
  <c r="O20" i="1"/>
  <c r="E20" i="1"/>
  <c r="N20" i="1" s="1"/>
  <c r="N19" i="1" s="1"/>
  <c r="D20" i="1"/>
  <c r="AC19" i="1"/>
  <c r="AB19" i="1"/>
  <c r="AA19" i="1"/>
  <c r="Z19" i="1"/>
  <c r="Z18" i="1" s="1"/>
  <c r="Y19" i="1"/>
  <c r="X19" i="1"/>
  <c r="W19" i="1"/>
  <c r="V19" i="1"/>
  <c r="V18" i="1" s="1"/>
  <c r="U19" i="1"/>
  <c r="T19" i="1"/>
  <c r="S19" i="1"/>
  <c r="R19" i="1"/>
  <c r="R18" i="1" s="1"/>
  <c r="Q19" i="1"/>
  <c r="P19" i="1"/>
  <c r="O19" i="1"/>
  <c r="M19" i="1"/>
  <c r="L19" i="1"/>
  <c r="K19" i="1"/>
  <c r="J19" i="1"/>
  <c r="I19" i="1"/>
  <c r="H19" i="1"/>
  <c r="G19" i="1"/>
  <c r="F19" i="1"/>
  <c r="D19" i="1"/>
  <c r="C19" i="1"/>
  <c r="AC18" i="1"/>
  <c r="AB18" i="1"/>
  <c r="AA18" i="1"/>
  <c r="Y18" i="1"/>
  <c r="X18" i="1"/>
  <c r="U18" i="1"/>
  <c r="T18" i="1"/>
  <c r="Q18" i="1"/>
  <c r="O18" i="1"/>
  <c r="M18" i="1"/>
  <c r="L18" i="1"/>
  <c r="K18" i="1"/>
  <c r="J18" i="1"/>
  <c r="I18" i="1"/>
  <c r="H18" i="1"/>
  <c r="G18" i="1"/>
  <c r="F18" i="1"/>
  <c r="C18" i="1"/>
  <c r="P21" i="1" l="1"/>
  <c r="P18" i="1" s="1"/>
  <c r="N21" i="1"/>
  <c r="N18" i="1" s="1"/>
  <c r="D21" i="1"/>
  <c r="D18" i="1" s="1"/>
  <c r="E19" i="1"/>
  <c r="E21" i="1"/>
  <c r="E18" i="1" l="1"/>
</calcChain>
</file>

<file path=xl/sharedStrings.xml><?xml version="1.0" encoding="utf-8"?>
<sst xmlns="http://schemas.openxmlformats.org/spreadsheetml/2006/main" count="85" uniqueCount="41">
  <si>
    <t>План реализации мероприятий по переселению граждан из аварийного жилищного фонда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</si>
  <si>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</si>
  <si>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</si>
  <si>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</si>
  <si>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</si>
  <si>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</si>
  <si>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</si>
  <si>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</si>
  <si>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</si>
  <si>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</si>
  <si>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>договоры о комплексном 
развитии территорий</t>
  </si>
  <si>
    <t>переселение в свободный жилищный фонд</t>
  </si>
  <si>
    <t xml:space="preserve">приведение жилых помещений свободного жилищного фонда в состояние, пригодное для постоянного проживания граждан 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</si>
  <si>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</si>
  <si>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</si>
  <si>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</si>
  <si>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 xml:space="preserve">приведение приобретенных жилых помещений в состояние, пригодное для постоянного проживания граждан 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</si>
  <si>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</si>
  <si>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</si>
  <si>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</si>
  <si>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</si>
  <si>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</si>
  <si>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</si>
  <si>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</si>
  <si>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</si>
  <si>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</si>
  <si>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</si>
  <si>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>субсидия на возмещение 
или оплату расходов по 
договорам о комплексном 
 развитии территорий</t>
  </si>
  <si>
    <t>стоимость</t>
  </si>
  <si>
    <t>приобретаемая площадь</t>
  </si>
  <si>
    <t>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</si>
  <si>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</si>
  <si>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</si>
  <si>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</si>
  <si>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</si>
  <si>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Всего по этапу 2024 года</t>
  </si>
  <si>
    <t xml:space="preserve">Итого по Город Искитим </t>
  </si>
  <si>
    <t>Всего по этапу 2025 года</t>
  </si>
  <si>
    <t>«ПРИЛОЖЕНИЕ  3 к муниципальной программе города Искитима Новосибирской области по переселению граждан из аварийного жилищного фонда на 2024-2026 годы</t>
  </si>
  <si>
    <t>».</t>
  </si>
  <si>
    <t>ПРИЛОЖЕНИЕ 3 к постановлению администрации города Искитима Новосибирской области  от ____________  № 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</si>
</sst>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indexed="64"/>
      <name val="Calibri"/>
    </font>
    <font>
      <sz val="12"/>
      <color indexed="64"/>
      <name val="Times New Roman"/>
    </font>
    <font>
      <sz val="10"/>
      <color indexed="64"/>
      <name val="Arial Cyr"/>
    </font>
    <font>
      <sz val="16"/>
      <color indexed="64"/>
      <name val="Times New Roman"/>
    </font>
    <font>
      <sz val="11"/>
      <color indexed="64"/>
      <name val="Times New Roman"/>
    </font>
    <font>
      <sz val="14"/>
      <color indexed="64"/>
      <name val="Times New Roman"/>
    </font>
    <font>
      <b/>
      <sz val="18"/>
      <color indexed="64"/>
      <name val="Times New Roman"/>
    </font>
    <font>
      <sz val="14"/>
      <color indexed="64"/>
      <name val="Times New Roman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indexed="65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2" borderId="0" xfId="0" applyFill="1"/>
    <xf numFmtId="0" fontId="1" fillId="2" borderId="0" xfId="0" applyFont="1" applyFill="1"/>
    <xf numFmtId="0" fontId="2" fillId="2" borderId="0" xfId="0" applyFont="1" applyFill="1"/>
    <xf numFmtId="0" fontId="3" fillId="0" borderId="0" xfId="0" applyFont="1"/>
    <xf numFmtId="0" fontId="3" fillId="2" borderId="0" xfId="0" applyFont="1" applyFill="1" applyAlignment="1">
      <alignment vertical="center"/>
    </xf>
    <xf numFmtId="0" fontId="4" fillId="2" borderId="0" xfId="0" applyFont="1" applyFill="1"/>
    <xf numFmtId="0" fontId="5" fillId="2" borderId="0" xfId="0" applyFont="1" applyFill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textRotation="90" wrapText="1"/>
    </xf>
    <xf numFmtId="0" fontId="3" fillId="3" borderId="10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 wrapText="1"/>
    </xf>
    <xf numFmtId="4" fontId="3" fillId="2" borderId="10" xfId="0" applyNumberFormat="1" applyFont="1" applyFill="1" applyBorder="1" applyAlignment="1">
      <alignment horizontal="right" vertical="center" wrapText="1"/>
    </xf>
    <xf numFmtId="4" fontId="3" fillId="3" borderId="10" xfId="0" applyNumberFormat="1" applyFont="1" applyFill="1" applyBorder="1" applyAlignment="1">
      <alignment horizontal="right" vertical="center" wrapText="1"/>
    </xf>
    <xf numFmtId="4" fontId="3" fillId="2" borderId="10" xfId="0" applyNumberFormat="1" applyFont="1" applyFill="1" applyBorder="1" applyAlignment="1">
      <alignment horizontal="right" vertical="center"/>
    </xf>
    <xf numFmtId="4" fontId="3" fillId="3" borderId="10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/>
    <xf numFmtId="0" fontId="7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right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9" xfId="0" applyFont="1" applyFill="1" applyBorder="1" applyAlignment="1">
      <alignment horizontal="center" vertical="center" textRotation="90" wrapText="1"/>
    </xf>
    <xf numFmtId="0" fontId="3" fillId="3" borderId="2" xfId="0" applyFont="1" applyFill="1" applyBorder="1" applyAlignment="1">
      <alignment horizontal="center" vertical="center" textRotation="90" wrapText="1"/>
    </xf>
    <xf numFmtId="0" fontId="3" fillId="3" borderId="9" xfId="0" applyFont="1" applyFill="1" applyBorder="1" applyAlignment="1">
      <alignment horizontal="center" vertical="center" textRotation="90" wrapText="1"/>
    </xf>
    <xf numFmtId="0" fontId="3" fillId="3" borderId="13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9"/>
  <sheetViews>
    <sheetView tabSelected="1" zoomScale="50" zoomScaleNormal="50" workbookViewId="0">
      <selection activeCell="AA5" sqref="AA5:AC8"/>
    </sheetView>
  </sheetViews>
  <sheetFormatPr defaultRowHeight="15.75" x14ac:dyDescent="0.25"/>
  <cols>
    <col min="1" max="1" width="10.42578125" style="1" customWidth="1"/>
    <col min="2" max="2" width="36.140625" style="1" customWidth="1"/>
    <col min="3" max="3" width="16.140625" style="1" customWidth="1"/>
    <col min="4" max="4" width="30.28515625" style="1" customWidth="1"/>
    <col min="5" max="5" width="14.7109375" style="1" customWidth="1"/>
    <col min="6" max="6" width="14.140625" style="1" customWidth="1"/>
    <col min="7" max="7" width="30.5703125" style="1" customWidth="1"/>
    <col min="8" max="9" width="22.5703125" style="1" customWidth="1"/>
    <col min="10" max="10" width="18.85546875" style="1" customWidth="1"/>
    <col min="11" max="12" width="22.5703125" style="1" customWidth="1"/>
    <col min="13" max="13" width="28.85546875" style="1" customWidth="1"/>
    <col min="14" max="14" width="13.85546875" style="1" customWidth="1"/>
    <col min="15" max="15" width="25.5703125" style="1" customWidth="1"/>
    <col min="16" max="16" width="22.5703125" style="1" customWidth="1"/>
    <col min="17" max="17" width="28.140625" style="1" customWidth="1"/>
    <col min="18" max="18" width="22.5703125" style="1" customWidth="1"/>
    <col min="19" max="19" width="24" style="1" customWidth="1"/>
    <col min="20" max="20" width="22.5703125" style="1" customWidth="1"/>
    <col min="21" max="21" width="25.85546875" style="1" customWidth="1"/>
    <col min="22" max="24" width="22.5703125" style="1" customWidth="1"/>
    <col min="25" max="25" width="29.42578125" style="1" customWidth="1"/>
    <col min="26" max="26" width="26.5703125" style="1" customWidth="1"/>
    <col min="27" max="27" width="27.140625" style="1" customWidth="1"/>
    <col min="28" max="28" width="35" style="1" customWidth="1"/>
    <col min="29" max="29" width="26.7109375" style="1" customWidth="1"/>
    <col min="30" max="30" width="9.140625" style="2" customWidth="1"/>
  </cols>
  <sheetData>
    <row r="1" spans="1:30" ht="106.5" customHeight="1" x14ac:dyDescent="0.25">
      <c r="AA1" s="27" t="s">
        <v>40</v>
      </c>
      <c r="AB1" s="28"/>
      <c r="AC1" s="28"/>
    </row>
    <row r="2" spans="1:30" ht="20.25" x14ac:dyDescent="0.3">
      <c r="AA2" s="3"/>
      <c r="AB2" s="3"/>
      <c r="AC2" s="3"/>
    </row>
    <row r="3" spans="1:30" ht="20.25" x14ac:dyDescent="0.3">
      <c r="AA3" s="3"/>
      <c r="AB3" s="3"/>
      <c r="AC3" s="3"/>
    </row>
    <row r="4" spans="1:30" ht="20.25" x14ac:dyDescent="0.3">
      <c r="AA4" s="3"/>
      <c r="AB4" s="3"/>
      <c r="AC4" s="3"/>
    </row>
    <row r="5" spans="1:30" ht="25.5" customHeight="1" x14ac:dyDescent="0.25">
      <c r="AA5" s="27" t="s">
        <v>38</v>
      </c>
      <c r="AB5" s="27"/>
      <c r="AC5" s="27"/>
      <c r="AD5" s="4"/>
    </row>
    <row r="6" spans="1:30" ht="25.5" customHeight="1" x14ac:dyDescent="0.25">
      <c r="Z6" s="5"/>
      <c r="AA6" s="27"/>
      <c r="AB6" s="27"/>
      <c r="AC6" s="27"/>
    </row>
    <row r="7" spans="1:30" ht="87.6" customHeight="1" x14ac:dyDescent="0.25">
      <c r="Z7" s="5"/>
      <c r="AA7" s="27"/>
      <c r="AB7" s="27"/>
      <c r="AC7" s="27"/>
    </row>
    <row r="8" spans="1:30" ht="18.75" customHeight="1" x14ac:dyDescent="0.25">
      <c r="Z8" s="6"/>
      <c r="AA8" s="27"/>
      <c r="AB8" s="27"/>
      <c r="AC8" s="27"/>
    </row>
    <row r="9" spans="1:30" ht="51.75" customHeight="1" x14ac:dyDescent="0.25">
      <c r="A9" s="29" t="s">
        <v>0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</row>
    <row r="10" spans="1:30" ht="29.25" customHeight="1" x14ac:dyDescent="0.25">
      <c r="A10" s="30" t="s">
        <v>1</v>
      </c>
      <c r="B10" s="30" t="s">
        <v>2</v>
      </c>
      <c r="C10" s="33" t="s">
        <v>3</v>
      </c>
      <c r="D10" s="35" t="s">
        <v>4</v>
      </c>
      <c r="E10" s="38" t="s">
        <v>5</v>
      </c>
      <c r="F10" s="39"/>
      <c r="G10" s="39"/>
      <c r="H10" s="39"/>
      <c r="I10" s="39"/>
      <c r="J10" s="39"/>
      <c r="K10" s="39"/>
      <c r="L10" s="39"/>
      <c r="M10" s="40"/>
      <c r="N10" s="41" t="s">
        <v>6</v>
      </c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3"/>
    </row>
    <row r="11" spans="1:30" ht="48" customHeight="1" x14ac:dyDescent="0.25">
      <c r="A11" s="31"/>
      <c r="B11" s="31"/>
      <c r="C11" s="34"/>
      <c r="D11" s="36"/>
      <c r="E11" s="30" t="s">
        <v>7</v>
      </c>
      <c r="F11" s="44" t="s">
        <v>8</v>
      </c>
      <c r="G11" s="44"/>
      <c r="H11" s="44"/>
      <c r="I11" s="44"/>
      <c r="J11" s="44"/>
      <c r="K11" s="44"/>
      <c r="L11" s="44"/>
      <c r="M11" s="44"/>
      <c r="N11" s="38" t="s">
        <v>7</v>
      </c>
      <c r="O11" s="39"/>
      <c r="P11" s="40"/>
      <c r="Q11" s="51" t="s">
        <v>8</v>
      </c>
      <c r="R11" s="52"/>
      <c r="S11" s="52"/>
      <c r="T11" s="52"/>
      <c r="U11" s="52"/>
      <c r="V11" s="52"/>
      <c r="W11" s="52"/>
      <c r="X11" s="52"/>
      <c r="Y11" s="52"/>
      <c r="Z11" s="53" t="s">
        <v>9</v>
      </c>
      <c r="AA11" s="53"/>
      <c r="AB11" s="53"/>
      <c r="AC11" s="53"/>
    </row>
    <row r="12" spans="1:30" ht="39.75" customHeight="1" x14ac:dyDescent="0.25">
      <c r="A12" s="31"/>
      <c r="B12" s="31"/>
      <c r="C12" s="34"/>
      <c r="D12" s="36"/>
      <c r="E12" s="31"/>
      <c r="F12" s="38"/>
      <c r="G12" s="39"/>
      <c r="H12" s="39"/>
      <c r="I12" s="40"/>
      <c r="J12" s="38" t="s">
        <v>10</v>
      </c>
      <c r="K12" s="40"/>
      <c r="L12" s="30" t="s">
        <v>11</v>
      </c>
      <c r="M12" s="30" t="s">
        <v>12</v>
      </c>
      <c r="N12" s="45"/>
      <c r="O12" s="46"/>
      <c r="P12" s="47"/>
      <c r="Q12" s="38" t="s">
        <v>13</v>
      </c>
      <c r="R12" s="40"/>
      <c r="S12" s="32" t="s">
        <v>14</v>
      </c>
      <c r="T12" s="32"/>
      <c r="U12" s="32"/>
      <c r="V12" s="32"/>
      <c r="W12" s="45" t="s">
        <v>15</v>
      </c>
      <c r="X12" s="47"/>
      <c r="Y12" s="30" t="s">
        <v>16</v>
      </c>
      <c r="Z12" s="54" t="s">
        <v>17</v>
      </c>
      <c r="AA12" s="54" t="s">
        <v>18</v>
      </c>
      <c r="AB12" s="54" t="s">
        <v>19</v>
      </c>
      <c r="AC12" s="54" t="s">
        <v>20</v>
      </c>
    </row>
    <row r="13" spans="1:30" ht="34.5" customHeight="1" x14ac:dyDescent="0.25">
      <c r="A13" s="31"/>
      <c r="B13" s="31"/>
      <c r="C13" s="34"/>
      <c r="D13" s="36"/>
      <c r="E13" s="31"/>
      <c r="F13" s="45"/>
      <c r="G13" s="46"/>
      <c r="H13" s="46"/>
      <c r="I13" s="47"/>
      <c r="J13" s="45"/>
      <c r="K13" s="47"/>
      <c r="L13" s="31"/>
      <c r="M13" s="31"/>
      <c r="N13" s="45"/>
      <c r="O13" s="46"/>
      <c r="P13" s="47"/>
      <c r="Q13" s="45"/>
      <c r="R13" s="47"/>
      <c r="S13" s="38" t="s">
        <v>21</v>
      </c>
      <c r="T13" s="40"/>
      <c r="U13" s="38" t="s">
        <v>22</v>
      </c>
      <c r="V13" s="40"/>
      <c r="W13" s="45"/>
      <c r="X13" s="47"/>
      <c r="Y13" s="31"/>
      <c r="Z13" s="55"/>
      <c r="AA13" s="55"/>
      <c r="AB13" s="55"/>
      <c r="AC13" s="55"/>
    </row>
    <row r="14" spans="1:30" ht="90.75" customHeight="1" x14ac:dyDescent="0.25">
      <c r="A14" s="31"/>
      <c r="B14" s="31"/>
      <c r="C14" s="34"/>
      <c r="D14" s="36"/>
      <c r="E14" s="32"/>
      <c r="F14" s="48"/>
      <c r="G14" s="49"/>
      <c r="H14" s="49"/>
      <c r="I14" s="50"/>
      <c r="J14" s="48"/>
      <c r="K14" s="50"/>
      <c r="L14" s="32"/>
      <c r="M14" s="32"/>
      <c r="N14" s="48"/>
      <c r="O14" s="49"/>
      <c r="P14" s="50"/>
      <c r="Q14" s="48"/>
      <c r="R14" s="50"/>
      <c r="S14" s="48"/>
      <c r="T14" s="50"/>
      <c r="U14" s="48"/>
      <c r="V14" s="50"/>
      <c r="W14" s="48"/>
      <c r="X14" s="50"/>
      <c r="Y14" s="32"/>
      <c r="Z14" s="56"/>
      <c r="AA14" s="56"/>
      <c r="AB14" s="56"/>
      <c r="AC14" s="56"/>
    </row>
    <row r="15" spans="1:30" ht="213" customHeight="1" x14ac:dyDescent="0.25">
      <c r="A15" s="31"/>
      <c r="B15" s="31"/>
      <c r="C15" s="34"/>
      <c r="D15" s="37"/>
      <c r="E15" s="12" t="s">
        <v>23</v>
      </c>
      <c r="F15" s="12" t="s">
        <v>23</v>
      </c>
      <c r="G15" s="12" t="s">
        <v>24</v>
      </c>
      <c r="H15" s="13" t="s">
        <v>25</v>
      </c>
      <c r="I15" s="13" t="s">
        <v>26</v>
      </c>
      <c r="J15" s="12" t="s">
        <v>23</v>
      </c>
      <c r="K15" s="13" t="s">
        <v>27</v>
      </c>
      <c r="L15" s="12" t="s">
        <v>23</v>
      </c>
      <c r="M15" s="12" t="s">
        <v>28</v>
      </c>
      <c r="N15" s="12" t="s">
        <v>23</v>
      </c>
      <c r="O15" s="12" t="s">
        <v>29</v>
      </c>
      <c r="P15" s="12" t="s">
        <v>28</v>
      </c>
      <c r="Q15" s="12" t="s">
        <v>29</v>
      </c>
      <c r="R15" s="12" t="s">
        <v>28</v>
      </c>
      <c r="S15" s="12" t="s">
        <v>29</v>
      </c>
      <c r="T15" s="12" t="s">
        <v>28</v>
      </c>
      <c r="U15" s="12" t="s">
        <v>29</v>
      </c>
      <c r="V15" s="12" t="s">
        <v>28</v>
      </c>
      <c r="W15" s="12" t="s">
        <v>29</v>
      </c>
      <c r="X15" s="12" t="s">
        <v>28</v>
      </c>
      <c r="Y15" s="12" t="s">
        <v>28</v>
      </c>
      <c r="Z15" s="13" t="s">
        <v>30</v>
      </c>
      <c r="AA15" s="13" t="s">
        <v>30</v>
      </c>
      <c r="AB15" s="13" t="s">
        <v>30</v>
      </c>
      <c r="AC15" s="13" t="s">
        <v>30</v>
      </c>
    </row>
    <row r="16" spans="1:30" ht="20.25" customHeight="1" x14ac:dyDescent="0.25">
      <c r="A16" s="32"/>
      <c r="B16" s="32"/>
      <c r="C16" s="14" t="s">
        <v>31</v>
      </c>
      <c r="D16" s="11" t="s">
        <v>32</v>
      </c>
      <c r="E16" s="10" t="s">
        <v>31</v>
      </c>
      <c r="F16" s="10" t="s">
        <v>31</v>
      </c>
      <c r="G16" s="10" t="s">
        <v>32</v>
      </c>
      <c r="H16" s="11" t="s">
        <v>32</v>
      </c>
      <c r="I16" s="11" t="s">
        <v>32</v>
      </c>
      <c r="J16" s="10" t="s">
        <v>33</v>
      </c>
      <c r="K16" s="11" t="s">
        <v>32</v>
      </c>
      <c r="L16" s="14" t="s">
        <v>33</v>
      </c>
      <c r="M16" s="14" t="s">
        <v>32</v>
      </c>
      <c r="N16" s="14" t="s">
        <v>33</v>
      </c>
      <c r="O16" s="14" t="s">
        <v>33</v>
      </c>
      <c r="P16" s="10" t="s">
        <v>32</v>
      </c>
      <c r="Q16" s="8" t="s">
        <v>31</v>
      </c>
      <c r="R16" s="8" t="s">
        <v>32</v>
      </c>
      <c r="S16" s="8" t="s">
        <v>31</v>
      </c>
      <c r="T16" s="8" t="s">
        <v>32</v>
      </c>
      <c r="U16" s="14" t="s">
        <v>31</v>
      </c>
      <c r="V16" s="14" t="s">
        <v>32</v>
      </c>
      <c r="W16" s="14" t="s">
        <v>31</v>
      </c>
      <c r="X16" s="14" t="s">
        <v>32</v>
      </c>
      <c r="Y16" s="14" t="s">
        <v>32</v>
      </c>
      <c r="Z16" s="9" t="s">
        <v>31</v>
      </c>
      <c r="AA16" s="9" t="s">
        <v>31</v>
      </c>
      <c r="AB16" s="9" t="s">
        <v>31</v>
      </c>
      <c r="AC16" s="9" t="s">
        <v>31</v>
      </c>
    </row>
    <row r="17" spans="1:30" ht="20.25" customHeight="1" x14ac:dyDescent="0.25">
      <c r="A17" s="14">
        <v>1</v>
      </c>
      <c r="B17" s="8">
        <v>2</v>
      </c>
      <c r="C17" s="8">
        <v>3</v>
      </c>
      <c r="D17" s="15">
        <v>4</v>
      </c>
      <c r="E17" s="8">
        <v>5</v>
      </c>
      <c r="F17" s="8">
        <v>6</v>
      </c>
      <c r="G17" s="8">
        <v>7</v>
      </c>
      <c r="H17" s="15">
        <v>8</v>
      </c>
      <c r="I17" s="15">
        <v>9</v>
      </c>
      <c r="J17" s="8">
        <v>10</v>
      </c>
      <c r="K17" s="15">
        <v>11</v>
      </c>
      <c r="L17" s="8">
        <v>12</v>
      </c>
      <c r="M17" s="7">
        <v>13</v>
      </c>
      <c r="N17" s="8">
        <v>14</v>
      </c>
      <c r="O17" s="8">
        <v>15</v>
      </c>
      <c r="P17" s="8">
        <v>16</v>
      </c>
      <c r="Q17" s="8">
        <v>17</v>
      </c>
      <c r="R17" s="8">
        <v>18</v>
      </c>
      <c r="S17" s="8">
        <v>19</v>
      </c>
      <c r="T17" s="8">
        <v>20</v>
      </c>
      <c r="U17" s="8">
        <v>21</v>
      </c>
      <c r="V17" s="8">
        <v>22</v>
      </c>
      <c r="W17" s="8">
        <v>23</v>
      </c>
      <c r="X17" s="8">
        <v>24</v>
      </c>
      <c r="Y17" s="14">
        <v>25</v>
      </c>
      <c r="Z17" s="15">
        <v>26</v>
      </c>
      <c r="AA17" s="15">
        <v>27</v>
      </c>
      <c r="AB17" s="15">
        <v>28</v>
      </c>
      <c r="AC17" s="15">
        <v>29</v>
      </c>
    </row>
    <row r="18" spans="1:30" ht="114.75" customHeight="1" x14ac:dyDescent="0.25">
      <c r="A18" s="14"/>
      <c r="B18" s="16" t="s">
        <v>34</v>
      </c>
      <c r="C18" s="17">
        <f t="shared" ref="C18:AC18" si="0">SUM(C19,C21)</f>
        <v>2533.8200000000002</v>
      </c>
      <c r="D18" s="17">
        <f t="shared" si="0"/>
        <v>255878542.27000001</v>
      </c>
      <c r="E18" s="17">
        <f t="shared" si="0"/>
        <v>1861.56</v>
      </c>
      <c r="F18" s="17">
        <f t="shared" si="0"/>
        <v>1861.56</v>
      </c>
      <c r="G18" s="17">
        <f t="shared" si="0"/>
        <v>187858216.44</v>
      </c>
      <c r="H18" s="18">
        <f t="shared" si="0"/>
        <v>0</v>
      </c>
      <c r="I18" s="18">
        <f t="shared" si="0"/>
        <v>0</v>
      </c>
      <c r="J18" s="17">
        <f t="shared" si="0"/>
        <v>0</v>
      </c>
      <c r="K18" s="18">
        <f t="shared" si="0"/>
        <v>0</v>
      </c>
      <c r="L18" s="17">
        <f t="shared" si="0"/>
        <v>0</v>
      </c>
      <c r="M18" s="17">
        <f t="shared" si="0"/>
        <v>0</v>
      </c>
      <c r="N18" s="19">
        <f t="shared" si="0"/>
        <v>672.26000000000022</v>
      </c>
      <c r="O18" s="19">
        <f t="shared" si="0"/>
        <v>672.26</v>
      </c>
      <c r="P18" s="19">
        <f t="shared" si="0"/>
        <v>68020325.829999998</v>
      </c>
      <c r="Q18" s="19">
        <f t="shared" si="0"/>
        <v>0</v>
      </c>
      <c r="R18" s="17">
        <f t="shared" si="0"/>
        <v>0</v>
      </c>
      <c r="S18" s="17">
        <f t="shared" si="0"/>
        <v>0</v>
      </c>
      <c r="T18" s="17">
        <f t="shared" si="0"/>
        <v>0</v>
      </c>
      <c r="U18" s="17">
        <f t="shared" si="0"/>
        <v>672.26</v>
      </c>
      <c r="V18" s="19">
        <f t="shared" si="0"/>
        <v>68020325.829999998</v>
      </c>
      <c r="W18" s="19">
        <f t="shared" si="0"/>
        <v>0</v>
      </c>
      <c r="X18" s="19">
        <f t="shared" si="0"/>
        <v>0</v>
      </c>
      <c r="Y18" s="19">
        <f t="shared" si="0"/>
        <v>0</v>
      </c>
      <c r="Z18" s="18">
        <f t="shared" si="0"/>
        <v>293.46000000000004</v>
      </c>
      <c r="AA18" s="18">
        <f t="shared" si="0"/>
        <v>0</v>
      </c>
      <c r="AB18" s="20">
        <f t="shared" si="0"/>
        <v>0</v>
      </c>
      <c r="AC18" s="20">
        <f t="shared" si="0"/>
        <v>378.79999999999995</v>
      </c>
    </row>
    <row r="19" spans="1:30" ht="60.75" customHeight="1" x14ac:dyDescent="0.25">
      <c r="A19" s="21"/>
      <c r="B19" s="16" t="s">
        <v>35</v>
      </c>
      <c r="C19" s="17">
        <f t="shared" ref="C19:AC19" si="1">SUM(C20)</f>
        <v>1348.42</v>
      </c>
      <c r="D19" s="17">
        <f t="shared" si="1"/>
        <v>120048297.87</v>
      </c>
      <c r="E19" s="17">
        <f t="shared" si="1"/>
        <v>1094.52</v>
      </c>
      <c r="F19" s="17">
        <f t="shared" si="1"/>
        <v>1094.52</v>
      </c>
      <c r="G19" s="17">
        <f t="shared" si="1"/>
        <v>99966171</v>
      </c>
      <c r="H19" s="18">
        <f t="shared" si="1"/>
        <v>0</v>
      </c>
      <c r="I19" s="18">
        <f t="shared" si="1"/>
        <v>0</v>
      </c>
      <c r="J19" s="17">
        <f t="shared" si="1"/>
        <v>0</v>
      </c>
      <c r="K19" s="18">
        <f t="shared" si="1"/>
        <v>0</v>
      </c>
      <c r="L19" s="17">
        <f t="shared" si="1"/>
        <v>0</v>
      </c>
      <c r="M19" s="17">
        <f t="shared" si="1"/>
        <v>0</v>
      </c>
      <c r="N19" s="19">
        <f t="shared" si="1"/>
        <v>253.90000000000009</v>
      </c>
      <c r="O19" s="19">
        <f t="shared" si="1"/>
        <v>253.9</v>
      </c>
      <c r="P19" s="19">
        <f t="shared" si="1"/>
        <v>20082126.870000001</v>
      </c>
      <c r="Q19" s="19">
        <f t="shared" si="1"/>
        <v>0</v>
      </c>
      <c r="R19" s="17">
        <f t="shared" si="1"/>
        <v>0</v>
      </c>
      <c r="S19" s="17">
        <f t="shared" si="1"/>
        <v>0</v>
      </c>
      <c r="T19" s="17">
        <f t="shared" si="1"/>
        <v>0</v>
      </c>
      <c r="U19" s="17">
        <f t="shared" si="1"/>
        <v>253.9</v>
      </c>
      <c r="V19" s="19">
        <f t="shared" si="1"/>
        <v>20082126.870000001</v>
      </c>
      <c r="W19" s="19">
        <f t="shared" si="1"/>
        <v>0</v>
      </c>
      <c r="X19" s="19">
        <f t="shared" si="1"/>
        <v>0</v>
      </c>
      <c r="Y19" s="19">
        <f t="shared" si="1"/>
        <v>0</v>
      </c>
      <c r="Z19" s="18">
        <f t="shared" si="1"/>
        <v>164</v>
      </c>
      <c r="AA19" s="18">
        <f t="shared" si="1"/>
        <v>0</v>
      </c>
      <c r="AB19" s="20">
        <f t="shared" si="1"/>
        <v>0</v>
      </c>
      <c r="AC19" s="20">
        <f t="shared" si="1"/>
        <v>89.9</v>
      </c>
    </row>
    <row r="20" spans="1:30" ht="20.25" x14ac:dyDescent="0.25">
      <c r="A20" s="14">
        <v>1</v>
      </c>
      <c r="B20" s="16" t="s">
        <v>36</v>
      </c>
      <c r="C20" s="17">
        <v>1348.42</v>
      </c>
      <c r="D20" s="17">
        <f>G20+H20+I20+K20+M20+P20</f>
        <v>120048297.87</v>
      </c>
      <c r="E20" s="17">
        <f>F20+J20+L20</f>
        <v>1094.52</v>
      </c>
      <c r="F20" s="17">
        <v>1094.52</v>
      </c>
      <c r="G20" s="17">
        <v>99966171</v>
      </c>
      <c r="H20" s="18">
        <v>0</v>
      </c>
      <c r="I20" s="18">
        <v>0</v>
      </c>
      <c r="J20" s="17">
        <v>0</v>
      </c>
      <c r="K20" s="18">
        <v>0</v>
      </c>
      <c r="L20" s="17">
        <v>0</v>
      </c>
      <c r="M20" s="17">
        <v>0</v>
      </c>
      <c r="N20" s="17">
        <f>C20-E20</f>
        <v>253.90000000000009</v>
      </c>
      <c r="O20" s="17">
        <f>Q20+S20+U20+W20</f>
        <v>253.9</v>
      </c>
      <c r="P20" s="17">
        <f>R20+T20+V20+X20+Y20</f>
        <v>20082126.870000001</v>
      </c>
      <c r="Q20" s="17">
        <v>0</v>
      </c>
      <c r="R20" s="17">
        <v>0</v>
      </c>
      <c r="S20" s="17">
        <v>0</v>
      </c>
      <c r="T20" s="17">
        <v>0</v>
      </c>
      <c r="U20" s="17">
        <v>253.9</v>
      </c>
      <c r="V20" s="17">
        <v>20082126.870000001</v>
      </c>
      <c r="W20" s="17">
        <v>0</v>
      </c>
      <c r="X20" s="17">
        <v>0</v>
      </c>
      <c r="Y20" s="17">
        <v>0</v>
      </c>
      <c r="Z20" s="18">
        <v>164</v>
      </c>
      <c r="AA20" s="18">
        <v>0</v>
      </c>
      <c r="AB20" s="18">
        <v>0</v>
      </c>
      <c r="AC20" s="18">
        <v>89.9</v>
      </c>
    </row>
    <row r="21" spans="1:30" ht="44.25" customHeight="1" x14ac:dyDescent="0.25">
      <c r="A21" s="21"/>
      <c r="B21" s="16" t="s">
        <v>37</v>
      </c>
      <c r="C21" s="17">
        <f t="shared" ref="C21:AC21" si="2">SUM(C22:C22)</f>
        <v>1185.4000000000001</v>
      </c>
      <c r="D21" s="17">
        <f t="shared" si="2"/>
        <v>135830244.40000001</v>
      </c>
      <c r="E21" s="17">
        <f t="shared" si="2"/>
        <v>767.04</v>
      </c>
      <c r="F21" s="17">
        <f t="shared" si="2"/>
        <v>767.04</v>
      </c>
      <c r="G21" s="17">
        <f t="shared" si="2"/>
        <v>87892045.439999998</v>
      </c>
      <c r="H21" s="18">
        <f t="shared" si="2"/>
        <v>0</v>
      </c>
      <c r="I21" s="18">
        <f t="shared" si="2"/>
        <v>0</v>
      </c>
      <c r="J21" s="17">
        <f t="shared" si="2"/>
        <v>0</v>
      </c>
      <c r="K21" s="18">
        <f t="shared" si="2"/>
        <v>0</v>
      </c>
      <c r="L21" s="17">
        <f t="shared" si="2"/>
        <v>0</v>
      </c>
      <c r="M21" s="17">
        <f t="shared" si="2"/>
        <v>0</v>
      </c>
      <c r="N21" s="19">
        <f t="shared" si="2"/>
        <v>418.36000000000013</v>
      </c>
      <c r="O21" s="19">
        <f t="shared" si="2"/>
        <v>418.36</v>
      </c>
      <c r="P21" s="19">
        <f t="shared" si="2"/>
        <v>47938198.960000001</v>
      </c>
      <c r="Q21" s="19">
        <f t="shared" si="2"/>
        <v>0</v>
      </c>
      <c r="R21" s="17">
        <f t="shared" si="2"/>
        <v>0</v>
      </c>
      <c r="S21" s="17">
        <f t="shared" si="2"/>
        <v>0</v>
      </c>
      <c r="T21" s="17">
        <f t="shared" si="2"/>
        <v>0</v>
      </c>
      <c r="U21" s="17">
        <f t="shared" si="2"/>
        <v>418.36</v>
      </c>
      <c r="V21" s="19">
        <f t="shared" si="2"/>
        <v>47938198.960000001</v>
      </c>
      <c r="W21" s="19">
        <f t="shared" si="2"/>
        <v>0</v>
      </c>
      <c r="X21" s="19">
        <f t="shared" si="2"/>
        <v>0</v>
      </c>
      <c r="Y21" s="19">
        <f t="shared" si="2"/>
        <v>0</v>
      </c>
      <c r="Z21" s="18">
        <f t="shared" si="2"/>
        <v>129.46</v>
      </c>
      <c r="AA21" s="18">
        <f t="shared" si="2"/>
        <v>0</v>
      </c>
      <c r="AB21" s="20">
        <f t="shared" si="2"/>
        <v>0</v>
      </c>
      <c r="AC21" s="20">
        <f t="shared" si="2"/>
        <v>288.89999999999998</v>
      </c>
    </row>
    <row r="22" spans="1:30" ht="20.25" x14ac:dyDescent="0.25">
      <c r="A22" s="14">
        <v>1</v>
      </c>
      <c r="B22" s="16" t="s">
        <v>36</v>
      </c>
      <c r="C22" s="17">
        <v>1185.4000000000001</v>
      </c>
      <c r="D22" s="17">
        <f t="shared" ref="D22" si="3">G22+H22+I22+K22+M22+P22</f>
        <v>135830244.40000001</v>
      </c>
      <c r="E22" s="17">
        <f t="shared" ref="E22" si="4">F22+J22+L22</f>
        <v>767.04</v>
      </c>
      <c r="F22" s="17">
        <v>767.04</v>
      </c>
      <c r="G22" s="17">
        <v>87892045.439999998</v>
      </c>
      <c r="H22" s="18">
        <v>0</v>
      </c>
      <c r="I22" s="18">
        <v>0</v>
      </c>
      <c r="J22" s="17">
        <v>0</v>
      </c>
      <c r="K22" s="18">
        <v>0</v>
      </c>
      <c r="L22" s="17">
        <v>0</v>
      </c>
      <c r="M22" s="17">
        <v>0</v>
      </c>
      <c r="N22" s="17">
        <f t="shared" ref="N22" si="5">C22-E22</f>
        <v>418.36000000000013</v>
      </c>
      <c r="O22" s="17">
        <f t="shared" ref="O22" si="6">Q22+S22+U22+W22</f>
        <v>418.36</v>
      </c>
      <c r="P22" s="17">
        <f t="shared" ref="P22" si="7">R22+T22+V22+X22+Y22</f>
        <v>47938198.960000001</v>
      </c>
      <c r="Q22" s="17">
        <v>0</v>
      </c>
      <c r="R22" s="17">
        <v>0</v>
      </c>
      <c r="S22" s="17">
        <v>0</v>
      </c>
      <c r="T22" s="17">
        <v>0</v>
      </c>
      <c r="U22" s="17">
        <v>418.36</v>
      </c>
      <c r="V22" s="17">
        <v>47938198.960000001</v>
      </c>
      <c r="W22" s="17">
        <v>0</v>
      </c>
      <c r="X22" s="17">
        <v>0</v>
      </c>
      <c r="Y22" s="17">
        <v>0</v>
      </c>
      <c r="Z22" s="18">
        <v>129.46</v>
      </c>
      <c r="AA22" s="18">
        <v>0</v>
      </c>
      <c r="AB22" s="18">
        <v>0</v>
      </c>
      <c r="AC22" s="18">
        <v>288.89999999999998</v>
      </c>
    </row>
    <row r="23" spans="1:30" ht="20.25" customHeight="1" x14ac:dyDescent="0.3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3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6" t="s">
        <v>39</v>
      </c>
    </row>
    <row r="24" spans="1:30" x14ac:dyDescent="0.25">
      <c r="Q24" s="24"/>
    </row>
    <row r="25" spans="1:30" x14ac:dyDescent="0.2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5"/>
    </row>
    <row r="26" spans="1:30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5"/>
    </row>
    <row r="27" spans="1:30" x14ac:dyDescent="0.25">
      <c r="A27" s="24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5"/>
    </row>
    <row r="28" spans="1:30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5"/>
    </row>
    <row r="29" spans="1:30" x14ac:dyDescent="0.25">
      <c r="A29" s="24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5"/>
    </row>
  </sheetData>
  <sheetProtection formatCells="0" formatColumns="0" formatRows="0" insertColumns="0" insertRows="0" insertHyperlinks="0" deleteColumns="0" deleteRows="0" sort="0" autoFilter="0" pivotTables="0"/>
  <mergeCells count="28">
    <mergeCell ref="Y12:Y14"/>
    <mergeCell ref="Z12:Z14"/>
    <mergeCell ref="AA12:AA14"/>
    <mergeCell ref="AB12:AB14"/>
    <mergeCell ref="AC12:AC14"/>
    <mergeCell ref="L12:L14"/>
    <mergeCell ref="M12:M14"/>
    <mergeCell ref="Q12:R14"/>
    <mergeCell ref="S12:V12"/>
    <mergeCell ref="W12:X14"/>
    <mergeCell ref="S13:T14"/>
    <mergeCell ref="U13:V14"/>
    <mergeCell ref="AA1:AC1"/>
    <mergeCell ref="AA5:AC8"/>
    <mergeCell ref="A9:AC9"/>
    <mergeCell ref="A10:A16"/>
    <mergeCell ref="B10:B16"/>
    <mergeCell ref="C10:C15"/>
    <mergeCell ref="D10:D15"/>
    <mergeCell ref="E10:M10"/>
    <mergeCell ref="N10:AC10"/>
    <mergeCell ref="E11:E14"/>
    <mergeCell ref="F11:M11"/>
    <mergeCell ref="N11:P14"/>
    <mergeCell ref="Q11:Y11"/>
    <mergeCell ref="Z11:AC11"/>
    <mergeCell ref="F12:I14"/>
    <mergeCell ref="J12:K14"/>
  </mergeCells>
  <pageMargins left="0.70866141732283017" right="0.70866141732283017" top="0.74803149606299002" bottom="0.74803149606299002" header="0.31496062992126" footer="0.31496062992126"/>
  <pageSetup paperSize="8" scale="34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User</cp:lastModifiedBy>
  <cp:revision>1</cp:revision>
  <dcterms:created xsi:type="dcterms:W3CDTF">2012-12-13T11:50:40Z</dcterms:created>
  <dcterms:modified xsi:type="dcterms:W3CDTF">2025-07-11T05:50:26Z</dcterms:modified>
  <cp:category>Формы</cp:category>
</cp:coreProperties>
</file>