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25" i="1" l="1"/>
  <c r="D25" i="1" s="1"/>
  <c r="O25" i="1"/>
  <c r="E25" i="1"/>
  <c r="N25" i="1" s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M24" i="1"/>
  <c r="L24" i="1"/>
  <c r="K24" i="1"/>
  <c r="J24" i="1"/>
  <c r="I24" i="1"/>
  <c r="H24" i="1"/>
  <c r="G24" i="1"/>
  <c r="F24" i="1"/>
  <c r="C24" i="1"/>
  <c r="P23" i="1"/>
  <c r="D23" i="1" s="1"/>
  <c r="O23" i="1"/>
  <c r="O22" i="1" s="1"/>
  <c r="E23" i="1"/>
  <c r="N23" i="1" s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M22" i="1"/>
  <c r="L22" i="1"/>
  <c r="K22" i="1"/>
  <c r="J22" i="1"/>
  <c r="I22" i="1"/>
  <c r="H22" i="1"/>
  <c r="G22" i="1"/>
  <c r="F22" i="1"/>
  <c r="C22" i="1"/>
  <c r="P21" i="1"/>
  <c r="D21" i="1" s="1"/>
  <c r="O21" i="1"/>
  <c r="E21" i="1"/>
  <c r="N21" i="1" s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M20" i="1"/>
  <c r="L20" i="1"/>
  <c r="K20" i="1"/>
  <c r="J20" i="1"/>
  <c r="I20" i="1"/>
  <c r="H20" i="1"/>
  <c r="G20" i="1"/>
  <c r="F20" i="1"/>
  <c r="C20" i="1"/>
  <c r="P19" i="1"/>
  <c r="P18" i="1" s="1"/>
  <c r="O19" i="1"/>
  <c r="O18" i="1" s="1"/>
  <c r="E19" i="1"/>
  <c r="N19" i="1" s="1"/>
  <c r="N18" i="1" s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M18" i="1"/>
  <c r="L18" i="1"/>
  <c r="K18" i="1"/>
  <c r="J18" i="1"/>
  <c r="I18" i="1"/>
  <c r="H18" i="1"/>
  <c r="G18" i="1"/>
  <c r="F18" i="1"/>
  <c r="C18" i="1"/>
  <c r="K17" i="1" l="1"/>
  <c r="V17" i="1"/>
  <c r="G17" i="1"/>
  <c r="R17" i="1"/>
  <c r="Z17" i="1"/>
  <c r="S17" i="1"/>
  <c r="I17" i="1"/>
  <c r="AA17" i="1"/>
  <c r="J17" i="1"/>
  <c r="U17" i="1"/>
  <c r="AC17" i="1"/>
  <c r="M17" i="1"/>
  <c r="O24" i="1"/>
  <c r="F17" i="1"/>
  <c r="Q17" i="1"/>
  <c r="Y17" i="1"/>
  <c r="X17" i="1"/>
  <c r="O20" i="1"/>
  <c r="AB17" i="1"/>
  <c r="W17" i="1"/>
  <c r="L17" i="1"/>
  <c r="E22" i="1"/>
  <c r="N24" i="1"/>
  <c r="T17" i="1"/>
  <c r="C17" i="1"/>
  <c r="O17" i="1"/>
  <c r="P20" i="1"/>
  <c r="H17" i="1"/>
  <c r="N20" i="1"/>
  <c r="D22" i="1"/>
  <c r="D24" i="1"/>
  <c r="P22" i="1"/>
  <c r="N22" i="1"/>
  <c r="P24" i="1"/>
  <c r="E18" i="1"/>
  <c r="E20" i="1"/>
  <c r="D19" i="1"/>
  <c r="D18" i="1" s="1"/>
  <c r="D20" i="1"/>
  <c r="E24" i="1"/>
  <c r="P17" i="1" l="1"/>
  <c r="E17" i="1"/>
  <c r="N17" i="1"/>
  <c r="D17" i="1"/>
</calcChain>
</file>

<file path=xl/sharedStrings.xml><?xml version="1.0" encoding="utf-8"?>
<sst xmlns="http://schemas.openxmlformats.org/spreadsheetml/2006/main" count="90" uniqueCount="44">
  <si>
    <t>Наименование муниципального образования</t>
  </si>
  <si>
    <t>в строящихся домах</t>
  </si>
  <si>
    <t>в домах, введенных в эксплуатацию</t>
  </si>
  <si>
    <t>кв. м</t>
  </si>
  <si>
    <t>руб.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</si>
  <si>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</si>
  <si>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</si>
  <si>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</si>
  <si>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</si>
  <si>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Всего расселяемая площадь жилых помещений</t>
  </si>
  <si>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</si>
  <si>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".</t>
  </si>
  <si>
    <t>N п/п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</si>
  <si>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</si>
  <si>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</si>
  <si>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</si>
  <si>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</si>
  <si>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договоры о развитии застроенной территории и комплексном развитии территории</t>
  </si>
  <si>
    <t>строительство домов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</si>
  <si>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</si>
  <si>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</si>
  <si>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</si>
  <si>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</si>
  <si>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>приобретаемая площадь</t>
  </si>
  <si>
    <t>стоимость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</si>
  <si>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</si>
  <si>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</si>
  <si>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</si>
  <si>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</si>
  <si>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</si>
  <si>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</si>
  <si>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площадь</t>
  </si>
  <si>
    <t xml:space="preserve">Всего стоимость мероприятий по переселению               </t>
  </si>
  <si>
    <t>дальнейшее использование приобретенных 
(построенных) жилых помещений</t>
  </si>
  <si>
    <t xml:space="preserve">выплата собственникам жилых помещений возмещения за изымаемые жилые помещения и предоставление субсидий </t>
  </si>
  <si>
    <t>переселение 
в свободный 
жилищный фонд</t>
  </si>
  <si>
    <t xml:space="preserve">приведение жилых
помещений
свободного
жилищного фонда в
состояние, пригодное
для постоянного
проживания граждан </t>
  </si>
  <si>
    <t xml:space="preserve">приведение
приобретенных жилых
помещений в
состояние, пригодное
для постоянного
проживания граждан </t>
  </si>
  <si>
    <t xml:space="preserve">субсидия на возмещение расходов по договорам о комплексном и устойчивом развитии территорий 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</si>
  <si>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</si>
  <si>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</si>
  <si>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Итого по Искитим (Город Искитим)</t>
  </si>
  <si>
    <t>"Приложение 3 к муниципальной программе «Переселение граждан из аварийного жилищного фонда, признанного таковым на территории города Искитима Новосибирской области до 01.01.2017 года, на 2019-2023 годы», утвержденной   постановлением администрации города Искитима Новосибирской области от 19.06.2019 № 826</t>
  </si>
  <si>
    <t>Приложение 3 к постановлению администрации города Искитима Новосибирской области от 29.05.2025 № 889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</si>
</sst>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textRotation="90" wrapText="1"/>
    </xf>
    <xf numFmtId="0" fontId="5" fillId="2" borderId="15" xfId="0" applyFont="1" applyFill="1" applyBorder="1" applyAlignment="1">
      <alignment horizontal="center" vertical="center" textRotation="90" wrapText="1"/>
    </xf>
    <xf numFmtId="0" fontId="5" fillId="0" borderId="15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4" fontId="5" fillId="0" borderId="15" xfId="0" applyNumberFormat="1" applyFont="1" applyBorder="1" applyAlignment="1">
      <alignment horizontal="right" vertical="center" wrapText="1"/>
    </xf>
    <xf numFmtId="4" fontId="5" fillId="2" borderId="15" xfId="0" applyNumberFormat="1" applyFont="1" applyFill="1" applyBorder="1" applyAlignment="1">
      <alignment horizontal="right" vertical="center" wrapText="1"/>
    </xf>
    <xf numFmtId="4" fontId="5" fillId="0" borderId="15" xfId="0" applyNumberFormat="1" applyFont="1" applyBorder="1" applyAlignment="1">
      <alignment horizontal="right" vertical="center"/>
    </xf>
    <xf numFmtId="4" fontId="5" fillId="2" borderId="15" xfId="0" applyNumberFormat="1" applyFont="1" applyFill="1" applyBorder="1" applyAlignment="1">
      <alignment horizontal="right" vertical="center"/>
    </xf>
    <xf numFmtId="0" fontId="5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2" borderId="5" xfId="0" applyFont="1" applyFill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26"/>
  <sheetViews>
    <sheetView tabSelected="1" topLeftCell="N25" zoomScaleNormal="100" workbookViewId="0">
      <selection activeCell="W2" sqref="W2:AC2"/>
    </sheetView>
  </sheetViews>
  <sheetFormatPr defaultRowHeight="15" x14ac:dyDescent="0.25"/>
  <cols>
    <col min="1" max="1" width="11.5703125" bestFit="1" customWidth="1"/>
    <col min="2" max="2" width="32.85546875" customWidth="1"/>
    <col min="3" max="3" width="11.7109375" customWidth="1"/>
    <col min="4" max="4" width="21.28515625" customWidth="1"/>
    <col min="5" max="5" width="11.5703125" customWidth="1"/>
    <col min="6" max="6" width="13" customWidth="1"/>
    <col min="7" max="7" width="16" customWidth="1"/>
    <col min="8" max="8" width="11" customWidth="1"/>
    <col min="9" max="9" width="12.28515625" customWidth="1"/>
    <col min="10" max="10" width="19.42578125" customWidth="1"/>
    <col min="11" max="11" width="19.140625" customWidth="1"/>
    <col min="12" max="12" width="13.28515625" customWidth="1"/>
    <col min="13" max="13" width="22.7109375" customWidth="1"/>
    <col min="14" max="14" width="15.28515625" customWidth="1"/>
    <col min="15" max="15" width="19.28515625" customWidth="1"/>
    <col min="16" max="16" width="20.28515625" customWidth="1"/>
    <col min="17" max="17" width="31.140625" customWidth="1"/>
    <col min="18" max="18" width="11.85546875" customWidth="1"/>
    <col min="19" max="19" width="16.42578125" customWidth="1"/>
    <col min="20" max="20" width="18.28515625" customWidth="1"/>
    <col min="21" max="21" width="16.85546875" customWidth="1"/>
    <col min="22" max="22" width="18.7109375" customWidth="1"/>
    <col min="23" max="23" width="17.140625" customWidth="1"/>
    <col min="24" max="24" width="13.85546875" customWidth="1"/>
    <col min="26" max="26" width="12" customWidth="1"/>
    <col min="27" max="27" width="10.85546875" customWidth="1"/>
  </cols>
  <sheetData>
    <row r="2" spans="1:29" ht="64.900000000000006" customHeight="1" x14ac:dyDescent="0.25">
      <c r="P2" s="22"/>
      <c r="Q2" s="22"/>
      <c r="W2" s="25" t="s">
        <v>43</v>
      </c>
      <c r="X2" s="25"/>
      <c r="Y2" s="25"/>
      <c r="Z2" s="25"/>
      <c r="AA2" s="25"/>
      <c r="AB2" s="26"/>
      <c r="AC2" s="26"/>
    </row>
    <row r="3" spans="1:29" ht="108" customHeight="1" x14ac:dyDescent="0.25">
      <c r="P3" s="23"/>
      <c r="Q3" s="23"/>
      <c r="W3" s="25" t="s">
        <v>42</v>
      </c>
      <c r="X3" s="25"/>
      <c r="Y3" s="25"/>
      <c r="Z3" s="25"/>
      <c r="AA3" s="25"/>
      <c r="AB3" s="26"/>
      <c r="AC3" s="26"/>
    </row>
    <row r="4" spans="1:29" ht="15.75" x14ac:dyDescent="0.25">
      <c r="P4" s="1"/>
      <c r="Q4" s="1"/>
    </row>
    <row r="5" spans="1:29" ht="43.9" customHeight="1" x14ac:dyDescent="0.3">
      <c r="B5" s="24" t="s">
        <v>10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</row>
    <row r="7" spans="1:29" x14ac:dyDescent="0.25">
      <c r="A7" s="3"/>
      <c r="B7" s="4"/>
      <c r="C7" s="5"/>
      <c r="D7" s="6"/>
      <c r="E7" s="5"/>
      <c r="F7" s="5"/>
      <c r="G7" s="5"/>
      <c r="H7" s="5"/>
      <c r="I7" s="5"/>
      <c r="J7" s="5"/>
      <c r="K7" s="5"/>
      <c r="L7" s="5"/>
      <c r="M7" s="6"/>
      <c r="N7" s="6"/>
      <c r="O7" s="6"/>
      <c r="P7" s="5"/>
      <c r="Q7" s="5"/>
      <c r="R7" s="5"/>
      <c r="S7" s="6"/>
      <c r="T7" s="5"/>
      <c r="U7" s="6"/>
      <c r="V7" s="5"/>
      <c r="W7" s="5"/>
      <c r="X7" s="6"/>
      <c r="Y7" s="5"/>
      <c r="Z7" s="5"/>
      <c r="AA7" s="6"/>
    </row>
    <row r="9" spans="1:29" x14ac:dyDescent="0.25">
      <c r="A9" s="30" t="s">
        <v>12</v>
      </c>
      <c r="B9" s="30" t="s">
        <v>0</v>
      </c>
      <c r="C9" s="48" t="s">
        <v>9</v>
      </c>
      <c r="D9" s="50" t="s">
        <v>32</v>
      </c>
      <c r="E9" s="27" t="s">
        <v>13</v>
      </c>
      <c r="F9" s="28"/>
      <c r="G9" s="28"/>
      <c r="H9" s="28"/>
      <c r="I9" s="28"/>
      <c r="J9" s="28"/>
      <c r="K9" s="28"/>
      <c r="L9" s="28"/>
      <c r="M9" s="29"/>
      <c r="N9" s="27" t="s">
        <v>14</v>
      </c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9"/>
    </row>
    <row r="10" spans="1:29" x14ac:dyDescent="0.25">
      <c r="A10" s="31"/>
      <c r="B10" s="31"/>
      <c r="C10" s="49"/>
      <c r="D10" s="51"/>
      <c r="E10" s="30" t="s">
        <v>15</v>
      </c>
      <c r="F10" s="33" t="s">
        <v>16</v>
      </c>
      <c r="G10" s="34"/>
      <c r="H10" s="34"/>
      <c r="I10" s="34"/>
      <c r="J10" s="34"/>
      <c r="K10" s="34"/>
      <c r="L10" s="34"/>
      <c r="M10" s="35"/>
      <c r="N10" s="36" t="s">
        <v>15</v>
      </c>
      <c r="O10" s="37"/>
      <c r="P10" s="38"/>
      <c r="Q10" s="33" t="s">
        <v>16</v>
      </c>
      <c r="R10" s="34"/>
      <c r="S10" s="34"/>
      <c r="T10" s="34"/>
      <c r="U10" s="34"/>
      <c r="V10" s="34"/>
      <c r="W10" s="34"/>
      <c r="X10" s="34"/>
      <c r="Y10" s="35"/>
      <c r="Z10" s="45" t="s">
        <v>33</v>
      </c>
      <c r="AA10" s="46"/>
      <c r="AB10" s="46"/>
      <c r="AC10" s="47"/>
    </row>
    <row r="11" spans="1:29" x14ac:dyDescent="0.25">
      <c r="A11" s="31"/>
      <c r="B11" s="31"/>
      <c r="C11" s="49"/>
      <c r="D11" s="51"/>
      <c r="E11" s="31"/>
      <c r="F11" s="36" t="s">
        <v>34</v>
      </c>
      <c r="G11" s="37"/>
      <c r="H11" s="37"/>
      <c r="I11" s="38"/>
      <c r="J11" s="36" t="s">
        <v>17</v>
      </c>
      <c r="K11" s="38"/>
      <c r="L11" s="30" t="s">
        <v>35</v>
      </c>
      <c r="M11" s="30" t="s">
        <v>36</v>
      </c>
      <c r="N11" s="39"/>
      <c r="O11" s="40"/>
      <c r="P11" s="41"/>
      <c r="Q11" s="36" t="s">
        <v>18</v>
      </c>
      <c r="R11" s="38"/>
      <c r="S11" s="27" t="s">
        <v>25</v>
      </c>
      <c r="T11" s="28"/>
      <c r="U11" s="28"/>
      <c r="V11" s="29"/>
      <c r="W11" s="36" t="s">
        <v>26</v>
      </c>
      <c r="X11" s="38"/>
      <c r="Y11" s="30" t="s">
        <v>37</v>
      </c>
      <c r="Z11" s="50" t="s">
        <v>27</v>
      </c>
      <c r="AA11" s="50" t="s">
        <v>28</v>
      </c>
      <c r="AB11" s="50" t="s">
        <v>29</v>
      </c>
      <c r="AC11" s="50" t="s">
        <v>30</v>
      </c>
    </row>
    <row r="12" spans="1:29" x14ac:dyDescent="0.25">
      <c r="A12" s="31"/>
      <c r="B12" s="31"/>
      <c r="C12" s="49"/>
      <c r="D12" s="51"/>
      <c r="E12" s="31"/>
      <c r="F12" s="39"/>
      <c r="G12" s="40"/>
      <c r="H12" s="40"/>
      <c r="I12" s="41"/>
      <c r="J12" s="39"/>
      <c r="K12" s="41"/>
      <c r="L12" s="31"/>
      <c r="M12" s="31"/>
      <c r="N12" s="39"/>
      <c r="O12" s="40"/>
      <c r="P12" s="41"/>
      <c r="Q12" s="39"/>
      <c r="R12" s="41"/>
      <c r="S12" s="36" t="s">
        <v>1</v>
      </c>
      <c r="T12" s="38"/>
      <c r="U12" s="36" t="s">
        <v>2</v>
      </c>
      <c r="V12" s="38"/>
      <c r="W12" s="39"/>
      <c r="X12" s="41"/>
      <c r="Y12" s="31"/>
      <c r="Z12" s="51"/>
      <c r="AA12" s="51"/>
      <c r="AB12" s="51"/>
      <c r="AC12" s="51"/>
    </row>
    <row r="13" spans="1:29" ht="289.5" customHeight="1" x14ac:dyDescent="0.25">
      <c r="A13" s="31"/>
      <c r="B13" s="31"/>
      <c r="C13" s="49"/>
      <c r="D13" s="51"/>
      <c r="E13" s="32"/>
      <c r="F13" s="42"/>
      <c r="G13" s="43"/>
      <c r="H13" s="43"/>
      <c r="I13" s="44"/>
      <c r="J13" s="42"/>
      <c r="K13" s="44"/>
      <c r="L13" s="32"/>
      <c r="M13" s="32"/>
      <c r="N13" s="42"/>
      <c r="O13" s="43"/>
      <c r="P13" s="44"/>
      <c r="Q13" s="42"/>
      <c r="R13" s="44"/>
      <c r="S13" s="42"/>
      <c r="T13" s="44"/>
      <c r="U13" s="42"/>
      <c r="V13" s="44"/>
      <c r="W13" s="42"/>
      <c r="X13" s="44"/>
      <c r="Y13" s="32"/>
      <c r="Z13" s="52"/>
      <c r="AA13" s="52"/>
      <c r="AB13" s="52"/>
      <c r="AC13" s="52"/>
    </row>
    <row r="14" spans="1:29" ht="351" customHeight="1" x14ac:dyDescent="0.25">
      <c r="A14" s="31"/>
      <c r="B14" s="31"/>
      <c r="C14" s="49"/>
      <c r="D14" s="52"/>
      <c r="E14" s="7" t="s">
        <v>19</v>
      </c>
      <c r="F14" s="7" t="s">
        <v>19</v>
      </c>
      <c r="G14" s="7" t="s">
        <v>20</v>
      </c>
      <c r="H14" s="8" t="s">
        <v>21</v>
      </c>
      <c r="I14" s="8" t="s">
        <v>22</v>
      </c>
      <c r="J14" s="7" t="s">
        <v>19</v>
      </c>
      <c r="K14" s="8" t="s">
        <v>38</v>
      </c>
      <c r="L14" s="7" t="s">
        <v>19</v>
      </c>
      <c r="M14" s="7" t="s">
        <v>24</v>
      </c>
      <c r="N14" s="7" t="s">
        <v>19</v>
      </c>
      <c r="O14" s="7" t="s">
        <v>23</v>
      </c>
      <c r="P14" s="7" t="s">
        <v>24</v>
      </c>
      <c r="Q14" s="7" t="s">
        <v>23</v>
      </c>
      <c r="R14" s="7" t="s">
        <v>24</v>
      </c>
      <c r="S14" s="7" t="s">
        <v>23</v>
      </c>
      <c r="T14" s="7" t="s">
        <v>24</v>
      </c>
      <c r="U14" s="7" t="s">
        <v>23</v>
      </c>
      <c r="V14" s="7" t="s">
        <v>24</v>
      </c>
      <c r="W14" s="7" t="s">
        <v>23</v>
      </c>
      <c r="X14" s="7" t="s">
        <v>24</v>
      </c>
      <c r="Y14" s="7" t="s">
        <v>24</v>
      </c>
      <c r="Z14" s="8" t="s">
        <v>31</v>
      </c>
      <c r="AA14" s="8" t="s">
        <v>31</v>
      </c>
      <c r="AB14" s="8" t="s">
        <v>31</v>
      </c>
      <c r="AC14" s="8" t="s">
        <v>31</v>
      </c>
    </row>
    <row r="15" spans="1:29" x14ac:dyDescent="0.25">
      <c r="A15" s="32"/>
      <c r="B15" s="32"/>
      <c r="C15" s="9" t="s">
        <v>3</v>
      </c>
      <c r="D15" s="10" t="s">
        <v>4</v>
      </c>
      <c r="E15" s="11" t="s">
        <v>3</v>
      </c>
      <c r="F15" s="11" t="s">
        <v>3</v>
      </c>
      <c r="G15" s="11" t="s">
        <v>4</v>
      </c>
      <c r="H15" s="10" t="s">
        <v>4</v>
      </c>
      <c r="I15" s="10" t="s">
        <v>4</v>
      </c>
      <c r="J15" s="11" t="s">
        <v>39</v>
      </c>
      <c r="K15" s="10" t="s">
        <v>4</v>
      </c>
      <c r="L15" s="9" t="s">
        <v>39</v>
      </c>
      <c r="M15" s="9" t="s">
        <v>4</v>
      </c>
      <c r="N15" s="9" t="s">
        <v>39</v>
      </c>
      <c r="O15" s="9" t="s">
        <v>39</v>
      </c>
      <c r="P15" s="11" t="s">
        <v>4</v>
      </c>
      <c r="Q15" s="12" t="s">
        <v>3</v>
      </c>
      <c r="R15" s="12" t="s">
        <v>4</v>
      </c>
      <c r="S15" s="12" t="s">
        <v>3</v>
      </c>
      <c r="T15" s="12" t="s">
        <v>4</v>
      </c>
      <c r="U15" s="9" t="s">
        <v>3</v>
      </c>
      <c r="V15" s="9" t="s">
        <v>4</v>
      </c>
      <c r="W15" s="9" t="s">
        <v>3</v>
      </c>
      <c r="X15" s="9" t="s">
        <v>4</v>
      </c>
      <c r="Y15" s="9" t="s">
        <v>4</v>
      </c>
      <c r="Z15" s="13" t="s">
        <v>3</v>
      </c>
      <c r="AA15" s="13" t="s">
        <v>3</v>
      </c>
      <c r="AB15" s="13" t="s">
        <v>3</v>
      </c>
      <c r="AC15" s="13" t="s">
        <v>3</v>
      </c>
    </row>
    <row r="16" spans="1:29" x14ac:dyDescent="0.25">
      <c r="A16" s="9">
        <v>1</v>
      </c>
      <c r="B16" s="12">
        <v>2</v>
      </c>
      <c r="C16" s="12">
        <v>3</v>
      </c>
      <c r="D16" s="14">
        <v>4</v>
      </c>
      <c r="E16" s="12">
        <v>5</v>
      </c>
      <c r="F16" s="12">
        <v>6</v>
      </c>
      <c r="G16" s="12">
        <v>7</v>
      </c>
      <c r="H16" s="14">
        <v>8</v>
      </c>
      <c r="I16" s="14">
        <v>9</v>
      </c>
      <c r="J16" s="12">
        <v>10</v>
      </c>
      <c r="K16" s="14">
        <v>11</v>
      </c>
      <c r="L16" s="12">
        <v>12</v>
      </c>
      <c r="M16" s="15">
        <v>13</v>
      </c>
      <c r="N16" s="12">
        <v>14</v>
      </c>
      <c r="O16" s="12">
        <v>15</v>
      </c>
      <c r="P16" s="12">
        <v>16</v>
      </c>
      <c r="Q16" s="12">
        <v>17</v>
      </c>
      <c r="R16" s="12">
        <v>18</v>
      </c>
      <c r="S16" s="12">
        <v>19</v>
      </c>
      <c r="T16" s="12">
        <v>20</v>
      </c>
      <c r="U16" s="12">
        <v>21</v>
      </c>
      <c r="V16" s="12">
        <v>22</v>
      </c>
      <c r="W16" s="12">
        <v>23</v>
      </c>
      <c r="X16" s="12">
        <v>24</v>
      </c>
      <c r="Y16" s="9">
        <v>25</v>
      </c>
      <c r="Z16" s="14">
        <v>26</v>
      </c>
      <c r="AA16" s="14">
        <v>27</v>
      </c>
      <c r="AB16" s="14">
        <v>28</v>
      </c>
      <c r="AC16" s="14">
        <v>29</v>
      </c>
    </row>
    <row r="17" spans="1:29" ht="60" x14ac:dyDescent="0.25">
      <c r="A17" s="9"/>
      <c r="B17" s="16" t="s">
        <v>40</v>
      </c>
      <c r="C17" s="17">
        <f t="shared" ref="C17:AC17" si="0">SUM(C18,C20,C22,C24)</f>
        <v>27071.360000000001</v>
      </c>
      <c r="D17" s="17">
        <f t="shared" si="0"/>
        <v>1715738178.3799999</v>
      </c>
      <c r="E17" s="17">
        <f t="shared" si="0"/>
        <v>9595.6799999999985</v>
      </c>
      <c r="F17" s="17">
        <f t="shared" si="0"/>
        <v>9574.8499999999985</v>
      </c>
      <c r="G17" s="17">
        <f t="shared" si="0"/>
        <v>655168048.66999996</v>
      </c>
      <c r="H17" s="18">
        <f t="shared" si="0"/>
        <v>0</v>
      </c>
      <c r="I17" s="18">
        <f t="shared" si="0"/>
        <v>0</v>
      </c>
      <c r="J17" s="17">
        <f t="shared" si="0"/>
        <v>0</v>
      </c>
      <c r="K17" s="18">
        <f t="shared" si="0"/>
        <v>0</v>
      </c>
      <c r="L17" s="17">
        <f t="shared" si="0"/>
        <v>20.83</v>
      </c>
      <c r="M17" s="17">
        <f t="shared" si="0"/>
        <v>0</v>
      </c>
      <c r="N17" s="19">
        <f t="shared" si="0"/>
        <v>17475.68</v>
      </c>
      <c r="O17" s="19">
        <f t="shared" si="0"/>
        <v>19195.670000000002</v>
      </c>
      <c r="P17" s="19">
        <f t="shared" si="0"/>
        <v>1060570129.71</v>
      </c>
      <c r="Q17" s="19">
        <f t="shared" si="0"/>
        <v>0</v>
      </c>
      <c r="R17" s="17">
        <f t="shared" si="0"/>
        <v>0</v>
      </c>
      <c r="S17" s="17">
        <f t="shared" si="0"/>
        <v>3961.32</v>
      </c>
      <c r="T17" s="17">
        <f t="shared" si="0"/>
        <v>232199900.16</v>
      </c>
      <c r="U17" s="17">
        <f t="shared" si="0"/>
        <v>15051.650000000001</v>
      </c>
      <c r="V17" s="19">
        <f t="shared" si="0"/>
        <v>817420229.54999995</v>
      </c>
      <c r="W17" s="19">
        <f t="shared" si="0"/>
        <v>182.7</v>
      </c>
      <c r="X17" s="19">
        <f t="shared" si="0"/>
        <v>10950000</v>
      </c>
      <c r="Y17" s="19">
        <f t="shared" si="0"/>
        <v>0</v>
      </c>
      <c r="Z17" s="18">
        <f t="shared" si="0"/>
        <v>2799.14</v>
      </c>
      <c r="AA17" s="18">
        <f t="shared" si="0"/>
        <v>0</v>
      </c>
      <c r="AB17" s="20">
        <f t="shared" si="0"/>
        <v>0</v>
      </c>
      <c r="AC17" s="20">
        <f t="shared" si="0"/>
        <v>16396.53</v>
      </c>
    </row>
    <row r="18" spans="1:29" x14ac:dyDescent="0.25">
      <c r="A18" s="21"/>
      <c r="B18" s="16" t="s">
        <v>5</v>
      </c>
      <c r="C18" s="17">
        <f t="shared" ref="C18:AC18" si="1">SUM(C19:C19)</f>
        <v>2091.08</v>
      </c>
      <c r="D18" s="17">
        <f t="shared" si="1"/>
        <v>95368199.229999989</v>
      </c>
      <c r="E18" s="17">
        <f t="shared" si="1"/>
        <v>75.84</v>
      </c>
      <c r="F18" s="17">
        <f t="shared" si="1"/>
        <v>75.84</v>
      </c>
      <c r="G18" s="17">
        <f t="shared" si="1"/>
        <v>3066176.75</v>
      </c>
      <c r="H18" s="18">
        <f t="shared" si="1"/>
        <v>0</v>
      </c>
      <c r="I18" s="18">
        <f t="shared" si="1"/>
        <v>0</v>
      </c>
      <c r="J18" s="17">
        <f t="shared" si="1"/>
        <v>0</v>
      </c>
      <c r="K18" s="18">
        <f t="shared" si="1"/>
        <v>0</v>
      </c>
      <c r="L18" s="17">
        <f t="shared" si="1"/>
        <v>0</v>
      </c>
      <c r="M18" s="17">
        <f t="shared" si="1"/>
        <v>0</v>
      </c>
      <c r="N18" s="19">
        <f t="shared" si="1"/>
        <v>2015.24</v>
      </c>
      <c r="O18" s="19">
        <f t="shared" si="1"/>
        <v>2126.8000000000002</v>
      </c>
      <c r="P18" s="19">
        <f t="shared" si="1"/>
        <v>92302022.479999989</v>
      </c>
      <c r="Q18" s="19">
        <f t="shared" si="1"/>
        <v>0</v>
      </c>
      <c r="R18" s="17">
        <f t="shared" si="1"/>
        <v>0</v>
      </c>
      <c r="S18" s="17">
        <f t="shared" si="1"/>
        <v>1289.5</v>
      </c>
      <c r="T18" s="17">
        <f t="shared" si="1"/>
        <v>56276917.399999999</v>
      </c>
      <c r="U18" s="17">
        <f t="shared" si="1"/>
        <v>837.3</v>
      </c>
      <c r="V18" s="19">
        <f t="shared" si="1"/>
        <v>36025105.079999998</v>
      </c>
      <c r="W18" s="19">
        <f t="shared" si="1"/>
        <v>0</v>
      </c>
      <c r="X18" s="19">
        <f t="shared" si="1"/>
        <v>0</v>
      </c>
      <c r="Y18" s="19">
        <f t="shared" si="1"/>
        <v>0</v>
      </c>
      <c r="Z18" s="18">
        <f t="shared" si="1"/>
        <v>266.89999999999998</v>
      </c>
      <c r="AA18" s="18">
        <f t="shared" si="1"/>
        <v>0</v>
      </c>
      <c r="AB18" s="20">
        <f t="shared" si="1"/>
        <v>0</v>
      </c>
      <c r="AC18" s="20">
        <f t="shared" si="1"/>
        <v>1859.9</v>
      </c>
    </row>
    <row r="19" spans="1:29" ht="30" x14ac:dyDescent="0.25">
      <c r="A19" s="9">
        <v>1</v>
      </c>
      <c r="B19" s="16" t="s">
        <v>41</v>
      </c>
      <c r="C19" s="17">
        <v>2091.08</v>
      </c>
      <c r="D19" s="17">
        <f t="shared" ref="D19" si="2">G19+H19+I19+K19+M19+P19</f>
        <v>95368199.229999989</v>
      </c>
      <c r="E19" s="17">
        <f t="shared" ref="E19" si="3">F19+J19+L19</f>
        <v>75.84</v>
      </c>
      <c r="F19" s="17">
        <v>75.84</v>
      </c>
      <c r="G19" s="17">
        <v>3066176.75</v>
      </c>
      <c r="H19" s="18">
        <v>0</v>
      </c>
      <c r="I19" s="18">
        <v>0</v>
      </c>
      <c r="J19" s="17">
        <v>0</v>
      </c>
      <c r="K19" s="18">
        <v>0</v>
      </c>
      <c r="L19" s="17">
        <v>0</v>
      </c>
      <c r="M19" s="17">
        <v>0</v>
      </c>
      <c r="N19" s="17">
        <f t="shared" ref="N19" si="4">C19-E19</f>
        <v>2015.24</v>
      </c>
      <c r="O19" s="17">
        <f t="shared" ref="O19" si="5">Q19+S19+U19+W19</f>
        <v>2126.8000000000002</v>
      </c>
      <c r="P19" s="17">
        <f t="shared" ref="P19" si="6">R19+T19+V19+X19+Y19</f>
        <v>92302022.479999989</v>
      </c>
      <c r="Q19" s="17">
        <v>0</v>
      </c>
      <c r="R19" s="17">
        <v>0</v>
      </c>
      <c r="S19" s="17">
        <v>1289.5</v>
      </c>
      <c r="T19" s="17">
        <v>56276917.399999999</v>
      </c>
      <c r="U19" s="17">
        <v>837.3</v>
      </c>
      <c r="V19" s="17">
        <v>36025105.079999998</v>
      </c>
      <c r="W19" s="17">
        <v>0</v>
      </c>
      <c r="X19" s="17">
        <v>0</v>
      </c>
      <c r="Y19" s="17">
        <v>0</v>
      </c>
      <c r="Z19" s="18">
        <v>266.89999999999998</v>
      </c>
      <c r="AA19" s="18">
        <v>0</v>
      </c>
      <c r="AB19" s="18">
        <v>0</v>
      </c>
      <c r="AC19" s="18">
        <v>1859.9</v>
      </c>
    </row>
    <row r="20" spans="1:29" x14ac:dyDescent="0.25">
      <c r="A20" s="21"/>
      <c r="B20" s="16" t="s">
        <v>6</v>
      </c>
      <c r="C20" s="17">
        <f t="shared" ref="C20:AC20" si="7">SUM(C21:C21)</f>
        <v>1017.8</v>
      </c>
      <c r="D20" s="17">
        <f t="shared" si="7"/>
        <v>46950096.200000003</v>
      </c>
      <c r="E20" s="17">
        <f t="shared" si="7"/>
        <v>0</v>
      </c>
      <c r="F20" s="17">
        <f t="shared" si="7"/>
        <v>0</v>
      </c>
      <c r="G20" s="17">
        <f t="shared" si="7"/>
        <v>0</v>
      </c>
      <c r="H20" s="18">
        <f t="shared" si="7"/>
        <v>0</v>
      </c>
      <c r="I20" s="18">
        <f t="shared" si="7"/>
        <v>0</v>
      </c>
      <c r="J20" s="17">
        <f t="shared" si="7"/>
        <v>0</v>
      </c>
      <c r="K20" s="18">
        <f t="shared" si="7"/>
        <v>0</v>
      </c>
      <c r="L20" s="17">
        <f t="shared" si="7"/>
        <v>0</v>
      </c>
      <c r="M20" s="17">
        <f t="shared" si="7"/>
        <v>0</v>
      </c>
      <c r="N20" s="19">
        <f t="shared" si="7"/>
        <v>1017.8</v>
      </c>
      <c r="O20" s="19">
        <f t="shared" si="7"/>
        <v>1146.7</v>
      </c>
      <c r="P20" s="19">
        <f t="shared" si="7"/>
        <v>46950096.200000003</v>
      </c>
      <c r="Q20" s="19">
        <f t="shared" si="7"/>
        <v>0</v>
      </c>
      <c r="R20" s="17">
        <f t="shared" si="7"/>
        <v>0</v>
      </c>
      <c r="S20" s="17">
        <f t="shared" si="7"/>
        <v>0</v>
      </c>
      <c r="T20" s="17">
        <f t="shared" si="7"/>
        <v>0</v>
      </c>
      <c r="U20" s="17">
        <f t="shared" si="7"/>
        <v>1146.7</v>
      </c>
      <c r="V20" s="19">
        <f t="shared" si="7"/>
        <v>46950096.200000003</v>
      </c>
      <c r="W20" s="19">
        <f t="shared" si="7"/>
        <v>0</v>
      </c>
      <c r="X20" s="19">
        <f t="shared" si="7"/>
        <v>0</v>
      </c>
      <c r="Y20" s="19">
        <f t="shared" si="7"/>
        <v>0</v>
      </c>
      <c r="Z20" s="18">
        <f t="shared" si="7"/>
        <v>61</v>
      </c>
      <c r="AA20" s="18">
        <f t="shared" si="7"/>
        <v>0</v>
      </c>
      <c r="AB20" s="20">
        <f t="shared" si="7"/>
        <v>0</v>
      </c>
      <c r="AC20" s="20">
        <f t="shared" si="7"/>
        <v>1085.7</v>
      </c>
    </row>
    <row r="21" spans="1:29" ht="30" x14ac:dyDescent="0.25">
      <c r="A21" s="9">
        <v>2</v>
      </c>
      <c r="B21" s="16" t="s">
        <v>41</v>
      </c>
      <c r="C21" s="17">
        <v>1017.8</v>
      </c>
      <c r="D21" s="17">
        <f t="shared" ref="D21" si="8">G21+H21+I21+K21+M21+P21</f>
        <v>46950096.200000003</v>
      </c>
      <c r="E21" s="17">
        <f t="shared" ref="E21" si="9">F21+J21+L21</f>
        <v>0</v>
      </c>
      <c r="F21" s="17">
        <v>0</v>
      </c>
      <c r="G21" s="17">
        <v>0</v>
      </c>
      <c r="H21" s="18">
        <v>0</v>
      </c>
      <c r="I21" s="18">
        <v>0</v>
      </c>
      <c r="J21" s="17">
        <v>0</v>
      </c>
      <c r="K21" s="18">
        <v>0</v>
      </c>
      <c r="L21" s="17">
        <v>0</v>
      </c>
      <c r="M21" s="17">
        <v>0</v>
      </c>
      <c r="N21" s="17">
        <f t="shared" ref="N21" si="10">C21-E21</f>
        <v>1017.8</v>
      </c>
      <c r="O21" s="17">
        <f t="shared" ref="O21" si="11">Q21+S21+U21+W21</f>
        <v>1146.7</v>
      </c>
      <c r="P21" s="17">
        <f t="shared" ref="P21" si="12">R21+T21+V21+X21+Y21</f>
        <v>46950096.200000003</v>
      </c>
      <c r="Q21" s="17">
        <v>0</v>
      </c>
      <c r="R21" s="17">
        <v>0</v>
      </c>
      <c r="S21" s="17">
        <v>0</v>
      </c>
      <c r="T21" s="17">
        <v>0</v>
      </c>
      <c r="U21" s="17">
        <v>1146.7</v>
      </c>
      <c r="V21" s="17">
        <v>46950096.200000003</v>
      </c>
      <c r="W21" s="17">
        <v>0</v>
      </c>
      <c r="X21" s="17">
        <v>0</v>
      </c>
      <c r="Y21" s="17">
        <v>0</v>
      </c>
      <c r="Z21" s="18">
        <v>61</v>
      </c>
      <c r="AA21" s="18">
        <v>0</v>
      </c>
      <c r="AB21" s="18">
        <v>0</v>
      </c>
      <c r="AC21" s="18">
        <v>1085.7</v>
      </c>
    </row>
    <row r="22" spans="1:29" x14ac:dyDescent="0.25">
      <c r="A22" s="21"/>
      <c r="B22" s="16" t="s">
        <v>7</v>
      </c>
      <c r="C22" s="17">
        <f t="shared" ref="C22:AC22" si="13">SUM(C23:C23)</f>
        <v>4215.26</v>
      </c>
      <c r="D22" s="17">
        <f t="shared" si="13"/>
        <v>208343699.87</v>
      </c>
      <c r="E22" s="17">
        <f t="shared" si="13"/>
        <v>121.13</v>
      </c>
      <c r="F22" s="17">
        <f t="shared" si="13"/>
        <v>121.13</v>
      </c>
      <c r="G22" s="17">
        <f t="shared" si="13"/>
        <v>5379884</v>
      </c>
      <c r="H22" s="18">
        <f t="shared" si="13"/>
        <v>0</v>
      </c>
      <c r="I22" s="18">
        <f t="shared" si="13"/>
        <v>0</v>
      </c>
      <c r="J22" s="17">
        <f t="shared" si="13"/>
        <v>0</v>
      </c>
      <c r="K22" s="18">
        <f t="shared" si="13"/>
        <v>0</v>
      </c>
      <c r="L22" s="17">
        <f t="shared" si="13"/>
        <v>0</v>
      </c>
      <c r="M22" s="17">
        <f t="shared" si="13"/>
        <v>0</v>
      </c>
      <c r="N22" s="19">
        <f t="shared" si="13"/>
        <v>4094.13</v>
      </c>
      <c r="O22" s="19">
        <f t="shared" si="13"/>
        <v>4378.3</v>
      </c>
      <c r="P22" s="19">
        <f t="shared" si="13"/>
        <v>202963815.87</v>
      </c>
      <c r="Q22" s="19">
        <f t="shared" si="13"/>
        <v>0</v>
      </c>
      <c r="R22" s="17">
        <f t="shared" si="13"/>
        <v>0</v>
      </c>
      <c r="S22" s="17">
        <f t="shared" si="13"/>
        <v>0</v>
      </c>
      <c r="T22" s="17">
        <f t="shared" si="13"/>
        <v>0</v>
      </c>
      <c r="U22" s="17">
        <f t="shared" si="13"/>
        <v>4378.3</v>
      </c>
      <c r="V22" s="19">
        <f t="shared" si="13"/>
        <v>202963815.87</v>
      </c>
      <c r="W22" s="19">
        <f t="shared" si="13"/>
        <v>0</v>
      </c>
      <c r="X22" s="19">
        <f t="shared" si="13"/>
        <v>0</v>
      </c>
      <c r="Y22" s="19">
        <f t="shared" si="13"/>
        <v>0</v>
      </c>
      <c r="Z22" s="18">
        <f t="shared" si="13"/>
        <v>835.55</v>
      </c>
      <c r="AA22" s="18">
        <f t="shared" si="13"/>
        <v>0</v>
      </c>
      <c r="AB22" s="20">
        <f t="shared" si="13"/>
        <v>0</v>
      </c>
      <c r="AC22" s="20">
        <f t="shared" si="13"/>
        <v>3542.75</v>
      </c>
    </row>
    <row r="23" spans="1:29" ht="30" x14ac:dyDescent="0.25">
      <c r="A23" s="9">
        <v>3</v>
      </c>
      <c r="B23" s="16" t="s">
        <v>41</v>
      </c>
      <c r="C23" s="17">
        <v>4215.26</v>
      </c>
      <c r="D23" s="17">
        <f t="shared" ref="D23" si="14">G23+H23+I23+K23+M23+P23</f>
        <v>208343699.87</v>
      </c>
      <c r="E23" s="17">
        <f t="shared" ref="E23" si="15">F23+J23+L23</f>
        <v>121.13</v>
      </c>
      <c r="F23" s="17">
        <v>121.13</v>
      </c>
      <c r="G23" s="17">
        <v>5379884</v>
      </c>
      <c r="H23" s="18">
        <v>0</v>
      </c>
      <c r="I23" s="18">
        <v>0</v>
      </c>
      <c r="J23" s="17">
        <v>0</v>
      </c>
      <c r="K23" s="18">
        <v>0</v>
      </c>
      <c r="L23" s="17">
        <v>0</v>
      </c>
      <c r="M23" s="17">
        <v>0</v>
      </c>
      <c r="N23" s="17">
        <f t="shared" ref="N23" si="16">C23-E23</f>
        <v>4094.13</v>
      </c>
      <c r="O23" s="17">
        <f t="shared" ref="O23" si="17">Q23+S23+U23+W23</f>
        <v>4378.3</v>
      </c>
      <c r="P23" s="17">
        <f t="shared" ref="P23" si="18">R23+T23+V23+X23+Y23</f>
        <v>202963815.87</v>
      </c>
      <c r="Q23" s="17">
        <v>0</v>
      </c>
      <c r="R23" s="17">
        <v>0</v>
      </c>
      <c r="S23" s="17">
        <v>0</v>
      </c>
      <c r="T23" s="17">
        <v>0</v>
      </c>
      <c r="U23" s="17">
        <v>4378.3</v>
      </c>
      <c r="V23" s="17">
        <v>202963815.87</v>
      </c>
      <c r="W23" s="17">
        <v>0</v>
      </c>
      <c r="X23" s="17">
        <v>0</v>
      </c>
      <c r="Y23" s="17">
        <v>0</v>
      </c>
      <c r="Z23" s="18">
        <v>835.55</v>
      </c>
      <c r="AA23" s="18">
        <v>0</v>
      </c>
      <c r="AB23" s="18">
        <v>0</v>
      </c>
      <c r="AC23" s="18">
        <v>3542.75</v>
      </c>
    </row>
    <row r="24" spans="1:29" x14ac:dyDescent="0.25">
      <c r="A24" s="21"/>
      <c r="B24" s="16" t="s">
        <v>8</v>
      </c>
      <c r="C24" s="17">
        <f t="shared" ref="C24:AC24" si="19">SUM(C25:C25)</f>
        <v>19747.22</v>
      </c>
      <c r="D24" s="17">
        <f t="shared" si="19"/>
        <v>1365076183.0799999</v>
      </c>
      <c r="E24" s="17">
        <f t="shared" si="19"/>
        <v>9398.7099999999991</v>
      </c>
      <c r="F24" s="17">
        <f t="shared" si="19"/>
        <v>9377.8799999999992</v>
      </c>
      <c r="G24" s="17">
        <f t="shared" si="19"/>
        <v>646721987.91999996</v>
      </c>
      <c r="H24" s="18">
        <f t="shared" si="19"/>
        <v>0</v>
      </c>
      <c r="I24" s="18">
        <f t="shared" si="19"/>
        <v>0</v>
      </c>
      <c r="J24" s="17">
        <f t="shared" si="19"/>
        <v>0</v>
      </c>
      <c r="K24" s="18">
        <f t="shared" si="19"/>
        <v>0</v>
      </c>
      <c r="L24" s="17">
        <f t="shared" si="19"/>
        <v>20.83</v>
      </c>
      <c r="M24" s="17">
        <f t="shared" si="19"/>
        <v>0</v>
      </c>
      <c r="N24" s="19">
        <f t="shared" si="19"/>
        <v>10348.510000000002</v>
      </c>
      <c r="O24" s="19">
        <f t="shared" si="19"/>
        <v>11543.87</v>
      </c>
      <c r="P24" s="19">
        <f t="shared" si="19"/>
        <v>718354195.15999997</v>
      </c>
      <c r="Q24" s="19">
        <f t="shared" si="19"/>
        <v>0</v>
      </c>
      <c r="R24" s="17">
        <f t="shared" si="19"/>
        <v>0</v>
      </c>
      <c r="S24" s="17">
        <f t="shared" si="19"/>
        <v>2671.82</v>
      </c>
      <c r="T24" s="17">
        <f t="shared" si="19"/>
        <v>175922982.75999999</v>
      </c>
      <c r="U24" s="17">
        <f t="shared" si="19"/>
        <v>8689.35</v>
      </c>
      <c r="V24" s="19">
        <f t="shared" si="19"/>
        <v>531481212.39999998</v>
      </c>
      <c r="W24" s="19">
        <f t="shared" si="19"/>
        <v>182.7</v>
      </c>
      <c r="X24" s="19">
        <f t="shared" si="19"/>
        <v>10950000</v>
      </c>
      <c r="Y24" s="19">
        <f t="shared" si="19"/>
        <v>0</v>
      </c>
      <c r="Z24" s="18">
        <f t="shared" si="19"/>
        <v>1635.69</v>
      </c>
      <c r="AA24" s="18">
        <f t="shared" si="19"/>
        <v>0</v>
      </c>
      <c r="AB24" s="20">
        <f t="shared" si="19"/>
        <v>0</v>
      </c>
      <c r="AC24" s="20">
        <f t="shared" si="19"/>
        <v>9908.18</v>
      </c>
    </row>
    <row r="25" spans="1:29" ht="30" x14ac:dyDescent="0.25">
      <c r="A25" s="9">
        <v>4</v>
      </c>
      <c r="B25" s="16" t="s">
        <v>41</v>
      </c>
      <c r="C25" s="17">
        <v>19747.22</v>
      </c>
      <c r="D25" s="17">
        <f t="shared" ref="D25" si="20">G25+H25+I25+K25+M25+P25</f>
        <v>1365076183.0799999</v>
      </c>
      <c r="E25" s="17">
        <f t="shared" ref="E25" si="21">F25+J25+L25</f>
        <v>9398.7099999999991</v>
      </c>
      <c r="F25" s="17">
        <v>9377.8799999999992</v>
      </c>
      <c r="G25" s="17">
        <v>646721987.91999996</v>
      </c>
      <c r="H25" s="18">
        <v>0</v>
      </c>
      <c r="I25" s="18">
        <v>0</v>
      </c>
      <c r="J25" s="17">
        <v>0</v>
      </c>
      <c r="K25" s="18">
        <v>0</v>
      </c>
      <c r="L25" s="17">
        <v>20.83</v>
      </c>
      <c r="M25" s="17">
        <v>0</v>
      </c>
      <c r="N25" s="17">
        <f t="shared" ref="N25" si="22">C25-E25</f>
        <v>10348.510000000002</v>
      </c>
      <c r="O25" s="17">
        <f t="shared" ref="O25" si="23">Q25+S25+U25+W25</f>
        <v>11543.87</v>
      </c>
      <c r="P25" s="17">
        <f t="shared" ref="P25" si="24">R25+T25+V25+X25+Y25</f>
        <v>718354195.15999997</v>
      </c>
      <c r="Q25" s="17">
        <v>0</v>
      </c>
      <c r="R25" s="17">
        <v>0</v>
      </c>
      <c r="S25" s="17">
        <v>2671.82</v>
      </c>
      <c r="T25" s="17">
        <v>175922982.75999999</v>
      </c>
      <c r="U25" s="17">
        <v>8689.35</v>
      </c>
      <c r="V25" s="17">
        <v>531481212.39999998</v>
      </c>
      <c r="W25" s="17">
        <v>182.7</v>
      </c>
      <c r="X25" s="17">
        <v>10950000</v>
      </c>
      <c r="Y25" s="17">
        <v>0</v>
      </c>
      <c r="Z25" s="18">
        <v>1635.69</v>
      </c>
      <c r="AA25" s="18">
        <v>0</v>
      </c>
      <c r="AB25" s="18">
        <v>0</v>
      </c>
      <c r="AC25" s="18">
        <v>9908.18</v>
      </c>
    </row>
    <row r="26" spans="1:29" x14ac:dyDescent="0.25">
      <c r="AC26" s="2" t="s">
        <v>11</v>
      </c>
    </row>
  </sheetData>
  <mergeCells count="30">
    <mergeCell ref="AC11:AC13"/>
    <mergeCell ref="S12:T13"/>
    <mergeCell ref="U12:V13"/>
    <mergeCell ref="A9:A15"/>
    <mergeCell ref="B9:B15"/>
    <mergeCell ref="C9:C14"/>
    <mergeCell ref="D9:D14"/>
    <mergeCell ref="E9:M9"/>
    <mergeCell ref="M11:M13"/>
    <mergeCell ref="N9:AC9"/>
    <mergeCell ref="E10:E13"/>
    <mergeCell ref="F10:M10"/>
    <mergeCell ref="N10:P13"/>
    <mergeCell ref="Q10:Y10"/>
    <mergeCell ref="Z10:AC10"/>
    <mergeCell ref="F11:I13"/>
    <mergeCell ref="J11:K13"/>
    <mergeCell ref="L11:L13"/>
    <mergeCell ref="Q11:R13"/>
    <mergeCell ref="S11:V11"/>
    <mergeCell ref="W11:X13"/>
    <mergeCell ref="Y11:Y13"/>
    <mergeCell ref="Z11:Z13"/>
    <mergeCell ref="AA11:AA13"/>
    <mergeCell ref="AB11:AB13"/>
    <mergeCell ref="P2:Q2"/>
    <mergeCell ref="P3:Q3"/>
    <mergeCell ref="B5:Q5"/>
    <mergeCell ref="W2:AC2"/>
    <mergeCell ref="W3:AC3"/>
  </mergeCells>
  <phoneticPr fontId="3" type="noConversion"/>
  <pageMargins left="0.31496062992125984" right="0.31496062992125984" top="0.74803149606299213" bottom="0.74803149606299213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2019-05-23T07:29:51Z</cp:lastPrinted>
  <dcterms:created xsi:type="dcterms:W3CDTF">2006-09-16T00:00:00Z</dcterms:created>
  <dcterms:modified xsi:type="dcterms:W3CDTF">2025-07-14T07:09:15Z</dcterms:modified>
</cp:coreProperties>
</file>