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480" yWindow="72" windowWidth="11340" windowHeight="9348"/>
  </bookViews>
  <sheets>
    <sheet name="Ведомость объемов работ 6 граф" sheetId="2" r:id="rId1"/>
  </sheets>
  <definedNames>
    <definedName name="Print_Titles" localSheetId="0">'Ведомость объемов работ 6 граф'!$12:$12</definedName>
  </definedNames>
  <calcPr calcId="124519"/>
</workbook>
</file>

<file path=xl/calcChain.xml><?xml version="1.0" encoding="utf-8"?>
<calcChain xmlns="http://schemas.openxmlformats.org/spreadsheetml/2006/main">
  <c r="D123" i="2"/>
  <c r="D109"/>
  <c r="D98"/>
  <c r="D93"/>
  <c r="D91"/>
  <c r="D90"/>
  <c r="D89"/>
  <c r="D75"/>
  <c r="D74"/>
  <c r="D69"/>
  <c r="D68"/>
  <c r="D65"/>
  <c r="D58"/>
  <c r="D57"/>
  <c r="D56"/>
  <c r="D55"/>
  <c r="D54"/>
  <c r="D52"/>
  <c r="D48"/>
  <c r="D43"/>
  <c r="D42"/>
  <c r="D38"/>
  <c r="D36"/>
  <c r="D34"/>
  <c r="D30"/>
  <c r="D29"/>
  <c r="D28"/>
  <c r="D27"/>
  <c r="D26"/>
  <c r="D23"/>
  <c r="D21"/>
  <c r="D14"/>
</calcChain>
</file>

<file path=xl/sharedStrings.xml><?xml version="1.0" encoding="utf-8"?>
<sst xmlns="http://schemas.openxmlformats.org/spreadsheetml/2006/main" count="310" uniqueCount="217">
  <si>
    <t>№ пп</t>
  </si>
  <si>
    <t>Наименование</t>
  </si>
  <si>
    <t>Ед. изм.</t>
  </si>
  <si>
    <t>Кол.</t>
  </si>
  <si>
    <t>УТВЕРЖДАЮ</t>
  </si>
  <si>
    <t>Примечание</t>
  </si>
  <si>
    <t>Раздел 1. Водоснабжение</t>
  </si>
  <si>
    <t>1</t>
  </si>
  <si>
    <t>Монтаж опорных конструкций: этажерочного типа - прим. Демонтаж металлических стоек фонтана</t>
  </si>
  <si>
    <t>т</t>
  </si>
  <si>
    <t>Замена труб</t>
  </si>
  <si>
    <t>2</t>
  </si>
  <si>
    <t>Разработка траншей экскаватором «обратная лопата» с ковшом вместимостью 0,25 м3 в отвал, группа грунтов: 2</t>
  </si>
  <si>
    <t>1000 м3</t>
  </si>
  <si>
    <t>3</t>
  </si>
  <si>
    <t>Погрузо-разгрузочные работы при автомобильных перевозках: Погрузка грунта растительного слоя (земля, перегной)</t>
  </si>
  <si>
    <t>1 т груза</t>
  </si>
  <si>
    <t>4</t>
  </si>
  <si>
    <t>Перевозка грузов автомобилями-самосвалами грузоподъемностью 10 т работающих вне карьера на расстояние: I класс груза до 10 км</t>
  </si>
  <si>
    <t>5</t>
  </si>
  <si>
    <t>Работа на отвале, группа грунтов: 1</t>
  </si>
  <si>
    <t>6</t>
  </si>
  <si>
    <t>Засыпка траншей и котлованов с перемещением грунта до 5 м бульдозерами мощностью: 59 кВт (80 л.с.), группа грунтов 2</t>
  </si>
  <si>
    <t>7</t>
  </si>
  <si>
    <t>Уплотнение грунта пневматическими трамбовками, группа грунтов: 1-2</t>
  </si>
  <si>
    <t>100 м3</t>
  </si>
  <si>
    <t>8</t>
  </si>
  <si>
    <t>Разборка стальных водопроводных труб диаметром: 50 мм - прим. диаметром 63 мм</t>
  </si>
  <si>
    <t>км</t>
  </si>
  <si>
    <t>9</t>
  </si>
  <si>
    <t>10 м3</t>
  </si>
  <si>
    <t>10</t>
  </si>
  <si>
    <t>м3</t>
  </si>
  <si>
    <t>11</t>
  </si>
  <si>
    <t>12</t>
  </si>
  <si>
    <t>Колодец водопроводный</t>
  </si>
  <si>
    <t>13</t>
  </si>
  <si>
    <t>Устройство круглых колодцев из сборного железобетона в грунтах: сухих</t>
  </si>
  <si>
    <t>14</t>
  </si>
  <si>
    <t>15</t>
  </si>
  <si>
    <t>Плита днища: ПН10 /бетон В15 (М200), объем 0,18 м3, расход арматуры 15,14 кг / (серия 3.900.1-14)</t>
  </si>
  <si>
    <t>шт</t>
  </si>
  <si>
    <t>16</t>
  </si>
  <si>
    <t>Кольцо стеновое смотровых колодцев: КС10.9 /бетон В15 (М200), объем 0,24 м3, расход арматуры 5,66 кг/ (серия 3.900.1-14)</t>
  </si>
  <si>
    <t>17</t>
  </si>
  <si>
    <t>Кольцо стеновое смотровых колодцев: КС7.3 /бетон В15 (М200), объем 0,05 м3, расход арматуры 1,64 кг/ (серия 3.900.1-14)</t>
  </si>
  <si>
    <t>18</t>
  </si>
  <si>
    <t>Плиты железобетонные: покрытий, перекрытий и днищ (ПП 10-1)</t>
  </si>
  <si>
    <t>19</t>
  </si>
  <si>
    <t>Люк Полимерно-песчаный ПП-630 Тип "C"</t>
  </si>
  <si>
    <t>20</t>
  </si>
  <si>
    <t>Ограждения лестничных проемов, лестничные марши, пожарные лестницы</t>
  </si>
  <si>
    <t>21</t>
  </si>
  <si>
    <t>22</t>
  </si>
  <si>
    <t>23</t>
  </si>
  <si>
    <t>Трубопроводы</t>
  </si>
  <si>
    <t>24</t>
  </si>
  <si>
    <t>Врезка в существующие сети из стальных труб стальных штуцеров (патрубков) диаметром: 50 мм</t>
  </si>
  <si>
    <t>25</t>
  </si>
  <si>
    <t>10 шт</t>
  </si>
  <si>
    <t>26</t>
  </si>
  <si>
    <t>27</t>
  </si>
  <si>
    <t>28</t>
  </si>
  <si>
    <t>29</t>
  </si>
  <si>
    <t>Приварка фланцев к стальным трубопроводам диаметром: 50 мм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</si>
  <si>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</si>
  <si>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</si>
  <si>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</si>
  <si>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</si>
  <si>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</si>
  <si>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</si>
  <si>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</si>
  <si>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</si>
  <si>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</si>
  <si>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</si>
  <si>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</si>
  <si>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</si>
  <si>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</si>
  <si>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</si>
  <si>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стык</t>
  </si>
  <si>
    <t>44</t>
  </si>
  <si>
    <t>45</t>
  </si>
  <si>
    <t>46</t>
  </si>
  <si>
    <t>ЦТП-13</t>
  </si>
  <si>
    <t>Насосное оборудование</t>
  </si>
  <si>
    <t>47</t>
  </si>
  <si>
    <t>Очистка помещений от строительного мусора</t>
  </si>
  <si>
    <t>100 т</t>
  </si>
  <si>
    <t>48</t>
  </si>
  <si>
    <t>49</t>
  </si>
  <si>
    <t>50</t>
  </si>
  <si>
    <t>51</t>
  </si>
  <si>
    <t>52</t>
  </si>
  <si>
    <t>53</t>
  </si>
  <si>
    <t>Арматура</t>
  </si>
  <si>
    <t>54</t>
  </si>
  <si>
    <t>55</t>
  </si>
  <si>
    <t>56</t>
  </si>
  <si>
    <t>57</t>
  </si>
  <si>
    <t>58</t>
  </si>
  <si>
    <t>59</t>
  </si>
  <si>
    <t>60</t>
  </si>
  <si>
    <t>Водомерный узел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</si>
  <si>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</si>
  <si>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</si>
  <si>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</si>
  <si>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</si>
  <si>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</si>
  <si>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</si>
  <si>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</si>
  <si>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</si>
  <si>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</si>
  <si>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</si>
  <si>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</si>
  <si>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Трубопровод и арматура фонтана</t>
  </si>
  <si>
    <t>Опоры</t>
  </si>
  <si>
    <t>72</t>
  </si>
  <si>
    <t>Монтаж опорных конструкций: для крепления трубопроводов внутри зданий и сооружений массой до 0,5 т</t>
  </si>
  <si>
    <t>73</t>
  </si>
  <si>
    <t>Швеллеры: № 10 сталь марки Ст3пс</t>
  </si>
  <si>
    <t>74</t>
  </si>
  <si>
    <t>Сталь угловая: 50х50 мм</t>
  </si>
  <si>
    <t>75</t>
  </si>
  <si>
    <t>Анкер забивной стальной М6</t>
  </si>
  <si>
    <t>100 шт</t>
  </si>
  <si>
    <t>76</t>
  </si>
  <si>
    <t>Хомуты для крепления: труб</t>
  </si>
  <si>
    <t>77</t>
  </si>
  <si>
    <t>100 м</t>
  </si>
  <si>
    <t>78</t>
  </si>
  <si>
    <t>79</t>
  </si>
  <si>
    <t>80</t>
  </si>
  <si>
    <t>81</t>
  </si>
  <si>
    <t>82</t>
  </si>
  <si>
    <t>83</t>
  </si>
  <si>
    <t>84</t>
  </si>
  <si>
    <t>Гидроизоляция трубопроводов</t>
  </si>
  <si>
    <t>85</t>
  </si>
  <si>
    <t>Нанесение усиленной антикоррозионной битумно-резиновой или битумно-полимерной изоляции на стальные трубопроводы диаметром: 50 мм</t>
  </si>
  <si>
    <t>86</t>
  </si>
  <si>
    <t>87</t>
  </si>
  <si>
    <t>88</t>
  </si>
  <si>
    <t>89</t>
  </si>
  <si>
    <t>Огрунтовка металлических поверхностей за один раз: грунтовкой ЭП-0259</t>
  </si>
  <si>
    <t>100 м2</t>
  </si>
  <si>
    <t>Установка фонтанных насадок</t>
  </si>
  <si>
    <t>90</t>
  </si>
  <si>
    <t>91</t>
  </si>
  <si>
    <t>92</t>
  </si>
  <si>
    <t>Фонтанная насадка Lance jet I 3/8" д.6 мм</t>
  </si>
  <si>
    <t>Раздел 2. Водоотведение</t>
  </si>
  <si>
    <t>Колодец канализационный</t>
  </si>
  <si>
    <t>Устройство круглых сборных железобетонных канализационных колодцев диаметром: 1,5 м в сухих грунтах</t>
  </si>
  <si>
    <t>Плита днища: ПН15 /бетон В15 (М200), объем 0,38 м3, расход арматуры 33,13 кг / (серия 3.900.1-14)</t>
  </si>
  <si>
    <t>Кольцо стеновое смотровых колодцев: КС15.9 /бетон В15 (М200), объем 0,40 м3, расход арматуры 7,02 кг/ (серия 3.900.1-14)</t>
  </si>
  <si>
    <t>Плиты железобетонные: покрытий, перекрытий и днищ (ПП 15-1)</t>
  </si>
  <si>
    <t>Фитинги и арматура</t>
  </si>
  <si>
    <t>Втулка полиэтиленовая с удлиненным хвостовиком под фланец SDR 11, диаметр: 50 мм</t>
  </si>
  <si>
    <t>Фланцы стальные плоские приварные из стали ВСт3сп2, ВСт3сп3, давлением: 1,0 МПа (10 кгс/см2), диаметром 50 мм (свободный)</t>
  </si>
  <si>
    <t>Раздел 3. Архитектурные решения фонтана</t>
  </si>
  <si>
    <t>Демонтажные работы</t>
  </si>
  <si>
    <t>Отбивка штукатурки с поверхностей: стен</t>
  </si>
  <si>
    <t>Грунтование водно-дисперсионной грунтовкой поверхностей: пористых (камень, кирпич, бетон и т.д.)</t>
  </si>
  <si>
    <t>Перетирка штукатурки: фасадов гладких с земли и лесов</t>
  </si>
  <si>
    <t>Дно  и ободы фонтана</t>
  </si>
  <si>
    <t>Стенки</t>
  </si>
  <si>
    <t>Сплошное выравнивание штукатурки стен цементным раствором при толщине намета: до 10 мм</t>
  </si>
  <si>
    <t>Облицовка ободов и стенок фонтана</t>
  </si>
  <si>
    <t>Щиты защитные сезонного использования</t>
  </si>
  <si>
    <t>Раздел 4. Мусор строительный</t>
  </si>
  <si>
    <t>Погрузо-разгрузочные работы при автомобильных перевозках: Погрузка мусора строительного с погрузкой вручную</t>
  </si>
  <si>
    <t>"Ремонт сквера "Юбилейный" в г. Искитиме Новосибирской области". Ремонт фонтана.</t>
  </si>
  <si>
    <t>Особые условия: ремонтируемый объект находится в окружении деревьев, построек, жилых домов, мест отдыха и пешеходных зон</t>
  </si>
  <si>
    <t>Директор  МКУ "УКС" г.Искитима НСО ___________ Л.К.Дрючин</t>
  </si>
  <si>
    <t>Устройство основания под трубопроводы: песчаного: Песок природный для строительных: растворов средний</t>
  </si>
  <si>
    <t>Укладка трубопроводов из полиэтиленовых труб диаметром: 63 мм(Труба: ПЭ 100 SDR 17, наружный диаметр 63 мм (ГОСТ 18599- 2001))</t>
  </si>
  <si>
    <t xml:space="preserve"> Устройство бетонной отмостки вокруг колодцев(В15 (М200))</t>
  </si>
  <si>
    <t>Установка полиэтиленовых фасонных частей: Неразъемное соединение «полиэтилен-сталь» SDR 11 63x57 мм</t>
  </si>
  <si>
    <t>Укладка стальных водопроводных труб с гидравлическим испытанием диаметром: 50 мм (Трубы стальные электросварные прямошовные (ГОСТ 10704-91), наружный диаметр: 57 мм, толщина стенки 3,5 мм)</t>
  </si>
  <si>
    <t xml:space="preserve">Установка задвижек или клапанов обратных стальных диаметром: 50 мм (Вентили проходные фланцевые: 15С22НЖ, давлением 4 МПа (40 кгс/см2),15С22НЖ , давлением 4 МПа (40 кгс/см2) </t>
  </si>
  <si>
    <t xml:space="preserve"> Установка сетчатого фильтра фланцевого Ду 50 мм (Фильтры фланцевые BROEN V821F из углеродистой стали сетчатые, со сливной пробкой, с фланцевым присоединением, давлением 4,0 МПа (40 кгс/см2))</t>
  </si>
  <si>
    <t>Установка клапана запорного под приварку Ду 15 (Клапан запорный под приварку 15с52нж11 Ду15)</t>
  </si>
  <si>
    <t>Установка перехода ст. на сварке 15-25</t>
  </si>
  <si>
    <t>Установка перехода ст. на сварке 25-57</t>
  </si>
  <si>
    <t>Установка насоса  1К65-50-160б</t>
  </si>
  <si>
    <t>Устройство бетонных фундаментов общего назначения объемом: до 5 м3 (Бетон тяжелый, класс: В15 (М200))</t>
  </si>
  <si>
    <t>Установка задвижки нержавеющей 30нж41нж с выдвижным шпинделем Ду50</t>
  </si>
  <si>
    <t>Установка клапана обратного поворотного однодискового 19ч21бр (прим.19ч21б)  для воды и пара давлением 1,6 МПа (16 кгс/см2), диаметром: 50 мм</t>
  </si>
  <si>
    <t>Врезка в действующие внутренние сети трубопроводов отопления и водоснабжения диаметром: 15 мм (Кран шаровый муфтовый 11Б41п для воды, давлением 1,6 МПа (16 кгс/см2), диаметром: 15 мм)</t>
  </si>
  <si>
    <t>Установка счетчика воды универсального, марка: ВСКМ 90-20</t>
  </si>
  <si>
    <t xml:space="preserve"> Установка фильтра магнитно - механического муфтового диаметром 20 мм: ФММ-20</t>
  </si>
  <si>
    <t>Установка резьбы на сварке диаметром 20 мм</t>
  </si>
  <si>
    <t>Установка перехода ст. на сварке 20-25</t>
  </si>
  <si>
    <t>Прокладка трубопроводов водоснабжения из стальных водогазопроводных оцинкованных труб диаметром: 32 мм - прим.(Трубы стальные электросварные прямошовные (ГОСТ 10704-91), наружный диаметр: 32 мм, толщина стенки 2,0 мм)</t>
  </si>
  <si>
    <t>Установка вентилей проходных фланцевых: 15С65НЖ для воды и пара, давлением 1,6 МПа (16 кгс/см2) с ответными фланцами, диаметром 32 мм</t>
  </si>
  <si>
    <t>Установка воронок сливных диаметром: 50 мм (Сливной трап AlcaPlast - 105x105/50 (APV2324))</t>
  </si>
  <si>
    <t>км/м2</t>
  </si>
  <si>
    <t>0,012/4,3</t>
  </si>
  <si>
    <t xml:space="preserve"> Приварка фонтанной насадки  Multi jet PF-1102</t>
  </si>
  <si>
    <t>Приварка штуцеров и установка фонтанных насадок  Lance jet I 3/8" д.6 мм</t>
  </si>
  <si>
    <t>Устройство основания под трубопроводы: песчаного (Песок природный для строительных: растворов средний)</t>
  </si>
  <si>
    <t>Укладка трубопроводов из полиэтиленовых труб диаметром: 63 мм (Труба: ПЭ 100 SDR 17, наружный диаметр 63 мм (ГОСТ 18599- 2001))</t>
  </si>
  <si>
    <t>Устройство бетонной отмостки вокруг колодцев( Бетон тяжелый, класс: В15 (М200))</t>
  </si>
  <si>
    <t>Установка полиэтиленовых фасонных частей: тройников (Тройник полиэтиленовый с удлиненным хвостовиком равнопроходной, SDR 11, диаметр 63 мм)</t>
  </si>
  <si>
    <t>Установка задвижек или клапанов обратных стальных диаметром: 50 мм(Вентили проходные фланцевые: 15С22НЖ для воды и пара, давлением 4 МПа (40 кгс/см2), диаметром 50 мм)</t>
  </si>
  <si>
    <t>Разборка каменной облицовки стен</t>
  </si>
  <si>
    <t>Разборка стяжек: бетонных толщиной 50 мм</t>
  </si>
  <si>
    <t>Пробивка в бетонных конструкциях полов и стен борозд площадью сечения: до 200 см2 (сечение 20х10 см)</t>
  </si>
  <si>
    <t>Заделка отверстий, гнезд и борозд: в стенах и перегородках бетонных площадью до 0,1 м2 бетоно В 15 (М200)</t>
  </si>
  <si>
    <t>Устройство стяжек: бетонных толщиной 50 мм (Бетон В15 (М200))</t>
  </si>
  <si>
    <t>Устройство боковой обмазочной изоляции стен, фундаментов ручным способом из сухих смесей толщиной слоя 2 мм (марка: "КТ трон-10 2К" расход 1,5 кг/м2)</t>
  </si>
  <si>
    <t>Устройство боковой обмазочной изоляции стен, фундаментов ручным способом из сухих смесей толщиной слоя 2 мм(  марка: "КТ трон-10 2К" расход 1,5 кг/м2)</t>
  </si>
  <si>
    <t>Облицовка стен и ободов гранитными плитами полированными толщиной 30 мм при числе плит в 1 м2: до 6</t>
  </si>
  <si>
    <t xml:space="preserve"> Пропитка антисептиком щитов защитных</t>
  </si>
  <si>
    <t>Установка каркаса из брусьев для навесов и крылец (Бруски обрезные хвойных пород длиной: 4-6,5 м, шириной 75-150 мм, толщиной 40-75 мм, II сорта)</t>
  </si>
  <si>
    <t>Обшивка щитов защитных (Доски обрезные хвойных пород длиной: 4-6,5 м, шириной 75-150 мм, толщиной 32-40 мм, II сорта)</t>
  </si>
  <si>
    <t>ВЕДОМОСТЬ ОБЪЕМОВ РАБОТ № 05-01-01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</si>
</sst>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right" vertical="top"/>
    </xf>
    <xf numFmtId="0" fontId="4" fillId="0" borderId="0" xfId="0" applyNumberFormat="1" applyFont="1" applyBorder="1" applyAlignment="1">
      <alignment horizontal="left" vertical="top"/>
    </xf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49" fontId="4" fillId="0" borderId="0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2" fillId="0" borderId="0" xfId="0" applyNumberFormat="1" applyFont="1" applyAlignment="1">
      <alignment horizontal="left" vertical="top"/>
    </xf>
    <xf numFmtId="49" fontId="4" fillId="0" borderId="0" xfId="0" applyNumberFormat="1" applyFont="1" applyAlignment="1">
      <alignment horizontal="left" vertical="top" wrapText="1"/>
    </xf>
    <xf numFmtId="0" fontId="4" fillId="0" borderId="0" xfId="0" applyNumberFormat="1" applyFont="1" applyAlignment="1">
      <alignment horizontal="right" vertical="top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right" vertical="top"/>
    </xf>
    <xf numFmtId="0" fontId="4" fillId="0" borderId="1" xfId="0" applyNumberFormat="1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right" vertical="top" wrapText="1"/>
    </xf>
    <xf numFmtId="49" fontId="4" fillId="0" borderId="1" xfId="0" applyNumberFormat="1" applyFont="1" applyBorder="1" applyAlignment="1">
      <alignment horizontal="center" vertical="top"/>
    </xf>
    <xf numFmtId="49" fontId="4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8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4"/>
  <sheetViews>
    <sheetView showGridLines="0" tabSelected="1" zoomScaleSheetLayoutView="75" workbookViewId="0">
      <selection activeCell="A7" sqref="A7:G7"/>
    </sheetView>
  </sheetViews>
  <sheetFormatPr defaultColWidth="9.109375" defaultRowHeight="13.2"/>
  <cols>
    <col min="1" max="1" width="6.44140625" style="8" customWidth="1"/>
    <col min="2" max="2" width="40.6640625" style="9" customWidth="1"/>
    <col min="3" max="3" width="11.33203125" style="10" customWidth="1"/>
    <col min="4" max="4" width="9.88671875" style="19" customWidth="1"/>
    <col min="5" max="5" width="14.88671875" style="5" customWidth="1"/>
    <col min="6" max="6" width="9.6640625" style="6" customWidth="1"/>
    <col min="7" max="7" width="8.109375" style="6" customWidth="1"/>
    <col min="8" max="8" width="9.109375" style="6"/>
    <col min="9" max="9" width="8.6640625" style="6" customWidth="1"/>
    <col min="10" max="10" width="9.33203125" style="6" customWidth="1"/>
    <col min="11" max="16384" width="9.109375" style="6"/>
  </cols>
  <sheetData>
    <row r="1" spans="1:8" ht="15">
      <c r="A1" s="1" t="s">
        <v>4</v>
      </c>
      <c r="B1" s="2"/>
      <c r="C1" s="3"/>
      <c r="D1" s="4"/>
      <c r="G1" s="7"/>
      <c r="H1" s="7"/>
    </row>
    <row r="2" spans="1:8">
      <c r="A2" s="15" t="s">
        <v>173</v>
      </c>
      <c r="D2" s="4"/>
      <c r="G2" s="11"/>
      <c r="H2" s="7"/>
    </row>
    <row r="3" spans="1:8" ht="13.8">
      <c r="A3" s="12"/>
      <c r="B3" s="13"/>
      <c r="C3" s="14"/>
      <c r="D3" s="5"/>
      <c r="G3" s="7"/>
      <c r="H3" s="7"/>
    </row>
    <row r="4" spans="1:8" ht="15.6">
      <c r="A4" s="15"/>
      <c r="C4" s="16"/>
      <c r="D4" s="17"/>
      <c r="G4" s="7"/>
      <c r="H4" s="7"/>
    </row>
    <row r="5" spans="1:8">
      <c r="A5" s="18"/>
      <c r="D5" s="5"/>
      <c r="G5" s="7"/>
      <c r="H5" s="7"/>
    </row>
    <row r="6" spans="1:8" ht="13.2" customHeight="1">
      <c r="A6" s="38" t="s">
        <v>216</v>
      </c>
      <c r="B6" s="38"/>
      <c r="C6" s="38"/>
      <c r="D6" s="38"/>
      <c r="E6" s="38"/>
      <c r="F6" s="7"/>
      <c r="G6" s="7"/>
      <c r="H6" s="7"/>
    </row>
    <row r="7" spans="1:8" ht="13.8">
      <c r="A7" s="37" t="s">
        <v>171</v>
      </c>
      <c r="B7" s="37"/>
      <c r="C7" s="37"/>
      <c r="D7" s="37"/>
      <c r="E7" s="37"/>
      <c r="F7" s="37"/>
      <c r="G7" s="37"/>
      <c r="H7" s="7"/>
    </row>
    <row r="8" spans="1:8">
      <c r="A8" s="39" t="s">
        <v>172</v>
      </c>
      <c r="B8" s="39"/>
      <c r="C8" s="39"/>
      <c r="D8" s="39"/>
      <c r="E8" s="39"/>
      <c r="F8" s="7"/>
      <c r="G8" s="7"/>
      <c r="H8" s="7"/>
    </row>
    <row r="9" spans="1:8">
      <c r="A9" s="39"/>
      <c r="B9" s="39"/>
      <c r="C9" s="39"/>
      <c r="D9" s="39"/>
      <c r="E9" s="39"/>
      <c r="F9" s="7"/>
      <c r="G9" s="7"/>
      <c r="H9" s="7"/>
    </row>
    <row r="10" spans="1:8">
      <c r="A10" s="40"/>
      <c r="B10" s="40"/>
      <c r="C10" s="40"/>
      <c r="D10" s="40"/>
      <c r="E10" s="40"/>
      <c r="F10" s="7"/>
      <c r="G10" s="7"/>
      <c r="H10" s="7"/>
    </row>
    <row r="11" spans="1:8" ht="24.75" customHeight="1">
      <c r="A11" s="20" t="s">
        <v>0</v>
      </c>
      <c r="B11" s="21" t="s">
        <v>1</v>
      </c>
      <c r="C11" s="22" t="s">
        <v>2</v>
      </c>
      <c r="D11" s="23" t="s">
        <v>3</v>
      </c>
      <c r="E11" s="24" t="s">
        <v>5</v>
      </c>
    </row>
    <row r="12" spans="1:8">
      <c r="A12" s="25">
        <v>1</v>
      </c>
      <c r="B12" s="26">
        <v>2</v>
      </c>
      <c r="C12" s="26">
        <v>3</v>
      </c>
      <c r="D12" s="26">
        <v>4</v>
      </c>
      <c r="E12" s="26">
        <v>6</v>
      </c>
    </row>
    <row r="13" spans="1:8" ht="20.7" customHeight="1">
      <c r="A13" s="47" t="s">
        <v>6</v>
      </c>
      <c r="B13" s="42"/>
      <c r="C13" s="42"/>
      <c r="D13" s="42"/>
      <c r="E13" s="42"/>
    </row>
    <row r="14" spans="1:8" ht="39.6">
      <c r="A14" s="27" t="s">
        <v>7</v>
      </c>
      <c r="B14" s="28" t="s">
        <v>8</v>
      </c>
      <c r="C14" s="29" t="s">
        <v>9</v>
      </c>
      <c r="D14" s="30">
        <f>0.3052</f>
        <v>0.30520000000000003</v>
      </c>
      <c r="E14" s="31"/>
    </row>
    <row r="15" spans="1:8" ht="19.8" customHeight="1">
      <c r="A15" s="41" t="s">
        <v>10</v>
      </c>
      <c r="B15" s="42"/>
      <c r="C15" s="42"/>
      <c r="D15" s="42"/>
      <c r="E15" s="42"/>
    </row>
    <row r="16" spans="1:8" ht="39.6">
      <c r="A16" s="27" t="s">
        <v>11</v>
      </c>
      <c r="B16" s="28" t="s">
        <v>12</v>
      </c>
      <c r="C16" s="29" t="s">
        <v>13</v>
      </c>
      <c r="D16" s="32">
        <v>0.156</v>
      </c>
      <c r="E16" s="31"/>
    </row>
    <row r="17" spans="1:5" ht="39.6">
      <c r="A17" s="27" t="s">
        <v>14</v>
      </c>
      <c r="B17" s="28" t="s">
        <v>15</v>
      </c>
      <c r="C17" s="29" t="s">
        <v>16</v>
      </c>
      <c r="D17" s="32">
        <v>12.992000000000001</v>
      </c>
      <c r="E17" s="31"/>
    </row>
    <row r="18" spans="1:5" ht="52.8">
      <c r="A18" s="27" t="s">
        <v>17</v>
      </c>
      <c r="B18" s="28" t="s">
        <v>18</v>
      </c>
      <c r="C18" s="29" t="s">
        <v>16</v>
      </c>
      <c r="D18" s="32">
        <v>12.992000000000001</v>
      </c>
      <c r="E18" s="31"/>
    </row>
    <row r="19" spans="1:5" ht="52.8">
      <c r="A19" s="33" t="s">
        <v>19</v>
      </c>
      <c r="B19" s="28" t="s">
        <v>22</v>
      </c>
      <c r="C19" s="29" t="s">
        <v>13</v>
      </c>
      <c r="D19" s="32">
        <v>0.14788000000000001</v>
      </c>
      <c r="E19" s="31"/>
    </row>
    <row r="20" spans="1:5" ht="26.4">
      <c r="A20" s="33" t="s">
        <v>21</v>
      </c>
      <c r="B20" s="28" t="s">
        <v>24</v>
      </c>
      <c r="C20" s="29" t="s">
        <v>25</v>
      </c>
      <c r="D20" s="32">
        <v>0.58499999999999996</v>
      </c>
      <c r="E20" s="31"/>
    </row>
    <row r="21" spans="1:5" ht="26.4">
      <c r="A21" s="33" t="s">
        <v>23</v>
      </c>
      <c r="B21" s="28" t="s">
        <v>27</v>
      </c>
      <c r="C21" s="29" t="s">
        <v>28</v>
      </c>
      <c r="D21" s="30">
        <f>0.13</f>
        <v>0.13</v>
      </c>
      <c r="E21" s="31"/>
    </row>
    <row r="22" spans="1:5" ht="39.6">
      <c r="A22" s="33" t="s">
        <v>26</v>
      </c>
      <c r="B22" s="28" t="s">
        <v>174</v>
      </c>
      <c r="C22" s="29" t="s">
        <v>30</v>
      </c>
      <c r="D22" s="32">
        <v>0.65</v>
      </c>
      <c r="E22" s="31"/>
    </row>
    <row r="23" spans="1:5" ht="52.8">
      <c r="A23" s="33" t="s">
        <v>29</v>
      </c>
      <c r="B23" s="28" t="s">
        <v>175</v>
      </c>
      <c r="C23" s="29" t="s">
        <v>28</v>
      </c>
      <c r="D23" s="30">
        <f>0.13</f>
        <v>0.13</v>
      </c>
      <c r="E23" s="31"/>
    </row>
    <row r="24" spans="1:5" ht="19.8" customHeight="1">
      <c r="A24" s="41" t="s">
        <v>35</v>
      </c>
      <c r="B24" s="42"/>
      <c r="C24" s="42"/>
      <c r="D24" s="42"/>
      <c r="E24" s="42"/>
    </row>
    <row r="25" spans="1:5" ht="26.4">
      <c r="A25" s="33" t="s">
        <v>31</v>
      </c>
      <c r="B25" s="28" t="s">
        <v>37</v>
      </c>
      <c r="C25" s="29" t="s">
        <v>30</v>
      </c>
      <c r="D25" s="32">
        <v>8.5999999999999993E-2</v>
      </c>
      <c r="E25" s="31"/>
    </row>
    <row r="26" spans="1:5" ht="39.6">
      <c r="A26" s="33" t="s">
        <v>33</v>
      </c>
      <c r="B26" s="28" t="s">
        <v>40</v>
      </c>
      <c r="C26" s="29" t="s">
        <v>41</v>
      </c>
      <c r="D26" s="30">
        <f>1</f>
        <v>1</v>
      </c>
      <c r="E26" s="31"/>
    </row>
    <row r="27" spans="1:5" ht="39.6">
      <c r="A27" s="33" t="s">
        <v>34</v>
      </c>
      <c r="B27" s="28" t="s">
        <v>43</v>
      </c>
      <c r="C27" s="29" t="s">
        <v>41</v>
      </c>
      <c r="D27" s="30">
        <f>2</f>
        <v>2</v>
      </c>
      <c r="E27" s="31"/>
    </row>
    <row r="28" spans="1:5" ht="39.6">
      <c r="A28" s="33" t="s">
        <v>36</v>
      </c>
      <c r="B28" s="28" t="s">
        <v>45</v>
      </c>
      <c r="C28" s="29" t="s">
        <v>41</v>
      </c>
      <c r="D28" s="30">
        <f>1</f>
        <v>1</v>
      </c>
      <c r="E28" s="31"/>
    </row>
    <row r="29" spans="1:5" ht="26.4">
      <c r="A29" s="33" t="s">
        <v>38</v>
      </c>
      <c r="B29" s="28" t="s">
        <v>47</v>
      </c>
      <c r="C29" s="29" t="s">
        <v>32</v>
      </c>
      <c r="D29" s="30">
        <f>0.15</f>
        <v>0.15</v>
      </c>
      <c r="E29" s="31"/>
    </row>
    <row r="30" spans="1:5">
      <c r="A30" s="33" t="s">
        <v>39</v>
      </c>
      <c r="B30" s="28" t="s">
        <v>49</v>
      </c>
      <c r="C30" s="29" t="s">
        <v>41</v>
      </c>
      <c r="D30" s="30">
        <f>1</f>
        <v>1</v>
      </c>
      <c r="E30" s="31"/>
    </row>
    <row r="31" spans="1:5" ht="26.4">
      <c r="A31" s="33" t="s">
        <v>42</v>
      </c>
      <c r="B31" s="28" t="s">
        <v>51</v>
      </c>
      <c r="C31" s="29" t="s">
        <v>9</v>
      </c>
      <c r="D31" s="32">
        <v>0.03</v>
      </c>
      <c r="E31" s="31"/>
    </row>
    <row r="32" spans="1:5" ht="26.4">
      <c r="A32" s="33" t="s">
        <v>44</v>
      </c>
      <c r="B32" s="28" t="s">
        <v>176</v>
      </c>
      <c r="C32" s="29" t="s">
        <v>25</v>
      </c>
      <c r="D32" s="32">
        <v>1.601E-3</v>
      </c>
      <c r="E32" s="31"/>
    </row>
    <row r="33" spans="1:5" ht="19.8" customHeight="1">
      <c r="A33" s="41" t="s">
        <v>55</v>
      </c>
      <c r="B33" s="42"/>
      <c r="C33" s="42"/>
      <c r="D33" s="42"/>
      <c r="E33" s="42"/>
    </row>
    <row r="34" spans="1:5" ht="39.6">
      <c r="A34" s="33" t="s">
        <v>46</v>
      </c>
      <c r="B34" s="28" t="s">
        <v>57</v>
      </c>
      <c r="C34" s="29" t="s">
        <v>41</v>
      </c>
      <c r="D34" s="30">
        <f>2</f>
        <v>2</v>
      </c>
      <c r="E34" s="31"/>
    </row>
    <row r="35" spans="1:5" ht="39.6">
      <c r="A35" s="33" t="s">
        <v>48</v>
      </c>
      <c r="B35" s="28" t="s">
        <v>177</v>
      </c>
      <c r="C35" s="29" t="s">
        <v>59</v>
      </c>
      <c r="D35" s="32">
        <v>0.4</v>
      </c>
      <c r="E35" s="31"/>
    </row>
    <row r="36" spans="1:5" ht="66">
      <c r="A36" s="33" t="s">
        <v>50</v>
      </c>
      <c r="B36" s="28" t="s">
        <v>178</v>
      </c>
      <c r="C36" s="29" t="s">
        <v>28</v>
      </c>
      <c r="D36" s="30">
        <f>0.058</f>
        <v>5.8000000000000003E-2</v>
      </c>
      <c r="E36" s="31"/>
    </row>
    <row r="37" spans="1:5" ht="26.4">
      <c r="A37" s="33" t="s">
        <v>52</v>
      </c>
      <c r="B37" s="28" t="s">
        <v>64</v>
      </c>
      <c r="C37" s="29" t="s">
        <v>41</v>
      </c>
      <c r="D37" s="30">
        <v>8</v>
      </c>
      <c r="E37" s="31"/>
    </row>
    <row r="38" spans="1:5" ht="66">
      <c r="A38" s="33" t="s">
        <v>53</v>
      </c>
      <c r="B38" s="28" t="s">
        <v>179</v>
      </c>
      <c r="C38" s="29" t="s">
        <v>41</v>
      </c>
      <c r="D38" s="30">
        <f>2</f>
        <v>2</v>
      </c>
      <c r="E38" s="31"/>
    </row>
    <row r="39" spans="1:5" ht="79.2">
      <c r="A39" s="33" t="s">
        <v>54</v>
      </c>
      <c r="B39" s="28" t="s">
        <v>180</v>
      </c>
      <c r="C39" s="29" t="s">
        <v>41</v>
      </c>
      <c r="D39" s="30">
        <v>1</v>
      </c>
      <c r="E39" s="31"/>
    </row>
    <row r="40" spans="1:5" ht="26.4">
      <c r="A40" s="33" t="s">
        <v>56</v>
      </c>
      <c r="B40" s="28" t="s">
        <v>64</v>
      </c>
      <c r="C40" s="29" t="s">
        <v>41</v>
      </c>
      <c r="D40" s="30">
        <v>2</v>
      </c>
      <c r="E40" s="31"/>
    </row>
    <row r="41" spans="1:5" ht="39.6">
      <c r="A41" s="33" t="s">
        <v>58</v>
      </c>
      <c r="B41" s="28" t="s">
        <v>181</v>
      </c>
      <c r="C41" s="29" t="s">
        <v>41</v>
      </c>
      <c r="D41" s="30">
        <v>1</v>
      </c>
      <c r="E41" s="31"/>
    </row>
    <row r="42" spans="1:5">
      <c r="A42" s="33" t="s">
        <v>60</v>
      </c>
      <c r="B42" s="28" t="s">
        <v>182</v>
      </c>
      <c r="C42" s="29" t="s">
        <v>79</v>
      </c>
      <c r="D42" s="30">
        <f>1</f>
        <v>1</v>
      </c>
      <c r="E42" s="31"/>
    </row>
    <row r="43" spans="1:5">
      <c r="A43" s="33" t="s">
        <v>61</v>
      </c>
      <c r="B43" s="28" t="s">
        <v>183</v>
      </c>
      <c r="C43" s="29" t="s">
        <v>79</v>
      </c>
      <c r="D43" s="30">
        <f>1</f>
        <v>1</v>
      </c>
      <c r="E43" s="31"/>
    </row>
    <row r="44" spans="1:5" ht="19.8" customHeight="1">
      <c r="A44" s="41" t="s">
        <v>83</v>
      </c>
      <c r="B44" s="42"/>
      <c r="C44" s="42"/>
      <c r="D44" s="42"/>
      <c r="E44" s="42"/>
    </row>
    <row r="45" spans="1:5" ht="19.8" customHeight="1">
      <c r="A45" s="41" t="s">
        <v>84</v>
      </c>
      <c r="B45" s="42"/>
      <c r="C45" s="42"/>
      <c r="D45" s="42"/>
      <c r="E45" s="42"/>
    </row>
    <row r="46" spans="1:5" ht="26.4">
      <c r="A46" s="33" t="s">
        <v>62</v>
      </c>
      <c r="B46" s="28" t="s">
        <v>86</v>
      </c>
      <c r="C46" s="29" t="s">
        <v>87</v>
      </c>
      <c r="D46" s="32">
        <v>0.01</v>
      </c>
      <c r="E46" s="31"/>
    </row>
    <row r="47" spans="1:5" ht="39.6">
      <c r="A47" s="33" t="s">
        <v>63</v>
      </c>
      <c r="B47" s="28" t="s">
        <v>185</v>
      </c>
      <c r="C47" s="29" t="s">
        <v>25</v>
      </c>
      <c r="D47" s="32">
        <v>4.4999999999999997E-3</v>
      </c>
      <c r="E47" s="31"/>
    </row>
    <row r="48" spans="1:5">
      <c r="A48" s="33" t="s">
        <v>65</v>
      </c>
      <c r="B48" s="28" t="s">
        <v>184</v>
      </c>
      <c r="C48" s="29" t="s">
        <v>41</v>
      </c>
      <c r="D48" s="30">
        <f>1</f>
        <v>1</v>
      </c>
      <c r="E48" s="31"/>
    </row>
    <row r="49" spans="1:5" ht="19.8" customHeight="1">
      <c r="A49" s="41" t="s">
        <v>94</v>
      </c>
      <c r="B49" s="42"/>
      <c r="C49" s="42"/>
      <c r="D49" s="42"/>
      <c r="E49" s="42"/>
    </row>
    <row r="50" spans="1:5" ht="26.4">
      <c r="A50" s="33" t="s">
        <v>66</v>
      </c>
      <c r="B50" s="28" t="s">
        <v>186</v>
      </c>
      <c r="C50" s="29" t="s">
        <v>41</v>
      </c>
      <c r="D50" s="32">
        <v>5</v>
      </c>
      <c r="E50" s="31"/>
    </row>
    <row r="51" spans="1:5" ht="52.8">
      <c r="A51" s="33" t="s">
        <v>67</v>
      </c>
      <c r="B51" s="28" t="s">
        <v>187</v>
      </c>
      <c r="C51" s="29" t="s">
        <v>41</v>
      </c>
      <c r="D51" s="30">
        <v>2</v>
      </c>
      <c r="E51" s="31"/>
    </row>
    <row r="52" spans="1:5" ht="66">
      <c r="A52" s="33" t="s">
        <v>68</v>
      </c>
      <c r="B52" s="28" t="s">
        <v>188</v>
      </c>
      <c r="C52" s="29" t="s">
        <v>41</v>
      </c>
      <c r="D52" s="30">
        <f>1</f>
        <v>1</v>
      </c>
      <c r="E52" s="31"/>
    </row>
    <row r="53" spans="1:5" ht="19.8" customHeight="1">
      <c r="A53" s="41" t="s">
        <v>102</v>
      </c>
      <c r="B53" s="42"/>
      <c r="C53" s="42"/>
      <c r="D53" s="42"/>
      <c r="E53" s="42"/>
    </row>
    <row r="54" spans="1:5" ht="26.4">
      <c r="A54" s="33" t="s">
        <v>69</v>
      </c>
      <c r="B54" s="28" t="s">
        <v>189</v>
      </c>
      <c r="C54" s="29" t="s">
        <v>41</v>
      </c>
      <c r="D54" s="30">
        <f>1</f>
        <v>1</v>
      </c>
      <c r="E54" s="31"/>
    </row>
    <row r="55" spans="1:5" ht="39.6">
      <c r="A55" s="33" t="s">
        <v>70</v>
      </c>
      <c r="B55" s="28" t="s">
        <v>190</v>
      </c>
      <c r="C55" s="29" t="s">
        <v>41</v>
      </c>
      <c r="D55" s="30">
        <f>1</f>
        <v>1</v>
      </c>
      <c r="E55" s="31"/>
    </row>
    <row r="56" spans="1:5" ht="26.4">
      <c r="A56" s="33" t="s">
        <v>71</v>
      </c>
      <c r="B56" s="28" t="s">
        <v>191</v>
      </c>
      <c r="C56" s="29" t="s">
        <v>79</v>
      </c>
      <c r="D56" s="30">
        <f>2</f>
        <v>2</v>
      </c>
      <c r="E56" s="31"/>
    </row>
    <row r="57" spans="1:5">
      <c r="A57" s="33" t="s">
        <v>72</v>
      </c>
      <c r="B57" s="28" t="s">
        <v>192</v>
      </c>
      <c r="C57" s="29" t="s">
        <v>79</v>
      </c>
      <c r="D57" s="30">
        <f>2</f>
        <v>2</v>
      </c>
      <c r="E57" s="31"/>
    </row>
    <row r="58" spans="1:5">
      <c r="A58" s="33" t="s">
        <v>73</v>
      </c>
      <c r="B58" s="28" t="s">
        <v>183</v>
      </c>
      <c r="C58" s="29" t="s">
        <v>79</v>
      </c>
      <c r="D58" s="30">
        <f>2</f>
        <v>2</v>
      </c>
      <c r="E58" s="31"/>
    </row>
    <row r="59" spans="1:5" ht="19.8" customHeight="1">
      <c r="A59" s="41" t="s">
        <v>114</v>
      </c>
      <c r="B59" s="42"/>
      <c r="C59" s="42"/>
      <c r="D59" s="42"/>
      <c r="E59" s="42"/>
    </row>
    <row r="60" spans="1:5" ht="19.8" customHeight="1">
      <c r="A60" s="41" t="s">
        <v>115</v>
      </c>
      <c r="B60" s="42"/>
      <c r="C60" s="42"/>
      <c r="D60" s="42"/>
      <c r="E60" s="42"/>
    </row>
    <row r="61" spans="1:5" ht="39.6">
      <c r="A61" s="33" t="s">
        <v>74</v>
      </c>
      <c r="B61" s="28" t="s">
        <v>117</v>
      </c>
      <c r="C61" s="29" t="s">
        <v>9</v>
      </c>
      <c r="D61" s="32">
        <v>3.2259999999999997E-2</v>
      </c>
      <c r="E61" s="31"/>
    </row>
    <row r="62" spans="1:5">
      <c r="A62" s="33" t="s">
        <v>75</v>
      </c>
      <c r="B62" s="28" t="s">
        <v>119</v>
      </c>
      <c r="C62" s="29" t="s">
        <v>9</v>
      </c>
      <c r="D62" s="32">
        <v>1.7180000000000001E-2</v>
      </c>
      <c r="E62" s="31"/>
    </row>
    <row r="63" spans="1:5">
      <c r="A63" s="33" t="s">
        <v>76</v>
      </c>
      <c r="B63" s="28" t="s">
        <v>121</v>
      </c>
      <c r="C63" s="29" t="s">
        <v>9</v>
      </c>
      <c r="D63" s="32">
        <v>1.508E-2</v>
      </c>
      <c r="E63" s="31"/>
    </row>
    <row r="64" spans="1:5">
      <c r="A64" s="33" t="s">
        <v>77</v>
      </c>
      <c r="B64" s="28" t="s">
        <v>123</v>
      </c>
      <c r="C64" s="29" t="s">
        <v>124</v>
      </c>
      <c r="D64" s="32">
        <v>0.4</v>
      </c>
      <c r="E64" s="31"/>
    </row>
    <row r="65" spans="1:5">
      <c r="A65" s="33" t="s">
        <v>78</v>
      </c>
      <c r="B65" s="28" t="s">
        <v>126</v>
      </c>
      <c r="C65" s="29" t="s">
        <v>41</v>
      </c>
      <c r="D65" s="30">
        <f>20</f>
        <v>20</v>
      </c>
      <c r="E65" s="31"/>
    </row>
    <row r="66" spans="1:5">
      <c r="A66" s="48"/>
      <c r="B66" s="43"/>
      <c r="C66" s="44"/>
      <c r="D66" s="45"/>
      <c r="E66" s="46"/>
    </row>
    <row r="67" spans="1:5" ht="79.2">
      <c r="A67" s="33" t="s">
        <v>80</v>
      </c>
      <c r="B67" s="28" t="s">
        <v>193</v>
      </c>
      <c r="C67" s="29" t="s">
        <v>128</v>
      </c>
      <c r="D67" s="32">
        <v>0.14000000000000001</v>
      </c>
      <c r="E67" s="31"/>
    </row>
    <row r="68" spans="1:5" ht="52.8">
      <c r="A68" s="33" t="s">
        <v>81</v>
      </c>
      <c r="B68" s="28" t="s">
        <v>194</v>
      </c>
      <c r="C68" s="29" t="s">
        <v>41</v>
      </c>
      <c r="D68" s="30">
        <f>1</f>
        <v>1</v>
      </c>
      <c r="E68" s="31"/>
    </row>
    <row r="69" spans="1:5" ht="39.6">
      <c r="A69" s="33" t="s">
        <v>82</v>
      </c>
      <c r="B69" s="28" t="s">
        <v>195</v>
      </c>
      <c r="C69" s="29" t="s">
        <v>41</v>
      </c>
      <c r="D69" s="30">
        <f>1</f>
        <v>1</v>
      </c>
      <c r="E69" s="31"/>
    </row>
    <row r="70" spans="1:5" ht="19.8" customHeight="1">
      <c r="A70" s="41" t="s">
        <v>136</v>
      </c>
      <c r="B70" s="42"/>
      <c r="C70" s="42"/>
      <c r="D70" s="42"/>
      <c r="E70" s="42"/>
    </row>
    <row r="71" spans="1:5" ht="52.8">
      <c r="A71" s="33" t="s">
        <v>85</v>
      </c>
      <c r="B71" s="28" t="s">
        <v>138</v>
      </c>
      <c r="C71" s="29" t="s">
        <v>196</v>
      </c>
      <c r="D71" s="32" t="s">
        <v>197</v>
      </c>
      <c r="E71" s="31"/>
    </row>
    <row r="72" spans="1:5" ht="26.4">
      <c r="A72" s="33" t="s">
        <v>88</v>
      </c>
      <c r="B72" s="28" t="s">
        <v>143</v>
      </c>
      <c r="C72" s="29" t="s">
        <v>144</v>
      </c>
      <c r="D72" s="32">
        <v>0.1928</v>
      </c>
      <c r="E72" s="31"/>
    </row>
    <row r="73" spans="1:5" ht="19.8" customHeight="1">
      <c r="A73" s="41" t="s">
        <v>145</v>
      </c>
      <c r="B73" s="43"/>
      <c r="C73" s="44"/>
      <c r="D73" s="45"/>
      <c r="E73" s="46"/>
    </row>
    <row r="74" spans="1:5" ht="26.4">
      <c r="A74" s="33" t="s">
        <v>89</v>
      </c>
      <c r="B74" s="28" t="s">
        <v>198</v>
      </c>
      <c r="C74" s="29" t="s">
        <v>41</v>
      </c>
      <c r="D74" s="30">
        <f>1</f>
        <v>1</v>
      </c>
      <c r="E74" s="31"/>
    </row>
    <row r="75" spans="1:5" ht="26.4">
      <c r="A75" s="33" t="s">
        <v>90</v>
      </c>
      <c r="B75" s="28" t="s">
        <v>199</v>
      </c>
      <c r="C75" s="29" t="s">
        <v>41</v>
      </c>
      <c r="D75" s="30">
        <f>48</f>
        <v>48</v>
      </c>
      <c r="E75" s="31"/>
    </row>
    <row r="76" spans="1:5">
      <c r="A76" s="33" t="s">
        <v>91</v>
      </c>
      <c r="B76" s="28" t="s">
        <v>149</v>
      </c>
      <c r="C76" s="29" t="s">
        <v>41</v>
      </c>
      <c r="D76" s="30">
        <v>48</v>
      </c>
      <c r="E76" s="31"/>
    </row>
    <row r="77" spans="1:5" ht="20.7" customHeight="1">
      <c r="A77" s="47" t="s">
        <v>150</v>
      </c>
      <c r="B77" s="42"/>
      <c r="C77" s="42"/>
      <c r="D77" s="42"/>
      <c r="E77" s="42"/>
    </row>
    <row r="78" spans="1:5" ht="19.8" customHeight="1">
      <c r="A78" s="41" t="s">
        <v>10</v>
      </c>
      <c r="B78" s="42"/>
      <c r="C78" s="42"/>
      <c r="D78" s="42"/>
      <c r="E78" s="42"/>
    </row>
    <row r="79" spans="1:5" ht="39.6">
      <c r="A79" s="33" t="s">
        <v>92</v>
      </c>
      <c r="B79" s="28" t="s">
        <v>12</v>
      </c>
      <c r="C79" s="29" t="s">
        <v>13</v>
      </c>
      <c r="D79" s="32">
        <v>0.06</v>
      </c>
      <c r="E79" s="31"/>
    </row>
    <row r="80" spans="1:5" ht="39.6">
      <c r="A80" s="33" t="s">
        <v>93</v>
      </c>
      <c r="B80" s="28" t="s">
        <v>15</v>
      </c>
      <c r="C80" s="29" t="s">
        <v>16</v>
      </c>
      <c r="D80" s="32">
        <v>2.4</v>
      </c>
      <c r="E80" s="31"/>
    </row>
    <row r="81" spans="1:5" ht="52.8">
      <c r="A81" s="33" t="s">
        <v>95</v>
      </c>
      <c r="B81" s="28" t="s">
        <v>18</v>
      </c>
      <c r="C81" s="29" t="s">
        <v>16</v>
      </c>
      <c r="D81" s="32">
        <v>2.4</v>
      </c>
      <c r="E81" s="31"/>
    </row>
    <row r="82" spans="1:5">
      <c r="A82" s="33" t="s">
        <v>96</v>
      </c>
      <c r="B82" s="28" t="s">
        <v>20</v>
      </c>
      <c r="C82" s="29" t="s">
        <v>13</v>
      </c>
      <c r="D82" s="32">
        <v>1.5E-3</v>
      </c>
      <c r="E82" s="31"/>
    </row>
    <row r="83" spans="1:5" ht="52.8">
      <c r="A83" s="33" t="s">
        <v>97</v>
      </c>
      <c r="B83" s="28" t="s">
        <v>22</v>
      </c>
      <c r="C83" s="29" t="s">
        <v>13</v>
      </c>
      <c r="D83" s="32">
        <v>5.8500000000000003E-2</v>
      </c>
      <c r="E83" s="31"/>
    </row>
    <row r="84" spans="1:5" ht="26.4">
      <c r="A84" s="33" t="s">
        <v>98</v>
      </c>
      <c r="B84" s="28" t="s">
        <v>24</v>
      </c>
      <c r="C84" s="29" t="s">
        <v>25</v>
      </c>
      <c r="D84" s="32">
        <v>0.18</v>
      </c>
      <c r="E84" s="31"/>
    </row>
    <row r="85" spans="1:5" ht="39.6">
      <c r="A85" s="33" t="s">
        <v>99</v>
      </c>
      <c r="B85" s="28" t="s">
        <v>200</v>
      </c>
      <c r="C85" s="29" t="s">
        <v>30</v>
      </c>
      <c r="D85" s="32">
        <v>0.15</v>
      </c>
      <c r="E85" s="31"/>
    </row>
    <row r="86" spans="1:5" ht="52.8">
      <c r="A86" s="33" t="s">
        <v>100</v>
      </c>
      <c r="B86" s="28" t="s">
        <v>201</v>
      </c>
      <c r="C86" s="29" t="s">
        <v>28</v>
      </c>
      <c r="D86" s="32">
        <v>0.03</v>
      </c>
      <c r="E86" s="31"/>
    </row>
    <row r="87" spans="1:5" ht="19.8" customHeight="1">
      <c r="A87" s="41" t="s">
        <v>151</v>
      </c>
      <c r="B87" s="42"/>
      <c r="C87" s="42"/>
      <c r="D87" s="42"/>
      <c r="E87" s="42"/>
    </row>
    <row r="88" spans="1:5" ht="39.6">
      <c r="A88" s="33" t="s">
        <v>101</v>
      </c>
      <c r="B88" s="28" t="s">
        <v>152</v>
      </c>
      <c r="C88" s="29" t="s">
        <v>30</v>
      </c>
      <c r="D88" s="32">
        <v>0.10680000000000001</v>
      </c>
      <c r="E88" s="31"/>
    </row>
    <row r="89" spans="1:5" ht="39.6">
      <c r="A89" s="33" t="s">
        <v>103</v>
      </c>
      <c r="B89" s="28" t="s">
        <v>153</v>
      </c>
      <c r="C89" s="29" t="s">
        <v>41</v>
      </c>
      <c r="D89" s="30">
        <f>1</f>
        <v>1</v>
      </c>
      <c r="E89" s="31"/>
    </row>
    <row r="90" spans="1:5" ht="39.6">
      <c r="A90" s="33" t="s">
        <v>104</v>
      </c>
      <c r="B90" s="28" t="s">
        <v>154</v>
      </c>
      <c r="C90" s="29" t="s">
        <v>41</v>
      </c>
      <c r="D90" s="30">
        <f>1</f>
        <v>1</v>
      </c>
      <c r="E90" s="31"/>
    </row>
    <row r="91" spans="1:5" ht="39.6">
      <c r="A91" s="33" t="s">
        <v>105</v>
      </c>
      <c r="B91" s="28" t="s">
        <v>45</v>
      </c>
      <c r="C91" s="29" t="s">
        <v>41</v>
      </c>
      <c r="D91" s="30">
        <f>1</f>
        <v>1</v>
      </c>
      <c r="E91" s="31"/>
    </row>
    <row r="92" spans="1:5" ht="26.4">
      <c r="A92" s="33" t="s">
        <v>106</v>
      </c>
      <c r="B92" s="28" t="s">
        <v>155</v>
      </c>
      <c r="C92" s="29" t="s">
        <v>32</v>
      </c>
      <c r="D92" s="30">
        <v>1</v>
      </c>
      <c r="E92" s="31"/>
    </row>
    <row r="93" spans="1:5">
      <c r="A93" s="33" t="s">
        <v>107</v>
      </c>
      <c r="B93" s="28" t="s">
        <v>49</v>
      </c>
      <c r="C93" s="29" t="s">
        <v>41</v>
      </c>
      <c r="D93" s="30">
        <f>1</f>
        <v>1</v>
      </c>
      <c r="E93" s="31"/>
    </row>
    <row r="94" spans="1:5" ht="26.4">
      <c r="A94" s="33" t="s">
        <v>108</v>
      </c>
      <c r="B94" s="28" t="s">
        <v>51</v>
      </c>
      <c r="C94" s="29" t="s">
        <v>9</v>
      </c>
      <c r="D94" s="32">
        <v>1.4999999999999999E-2</v>
      </c>
      <c r="E94" s="31"/>
    </row>
    <row r="95" spans="1:5" ht="39.6">
      <c r="A95" s="33" t="s">
        <v>109</v>
      </c>
      <c r="B95" s="28" t="s">
        <v>202</v>
      </c>
      <c r="C95" s="29" t="s">
        <v>25</v>
      </c>
      <c r="D95" s="32">
        <v>2.4020000000000001E-3</v>
      </c>
      <c r="E95" s="31"/>
    </row>
    <row r="96" spans="1:5" ht="19.8" customHeight="1">
      <c r="A96" s="41" t="s">
        <v>156</v>
      </c>
      <c r="B96" s="42"/>
      <c r="C96" s="42"/>
      <c r="D96" s="42"/>
      <c r="E96" s="42"/>
    </row>
    <row r="97" spans="1:5" ht="52.8">
      <c r="A97" s="33" t="s">
        <v>110</v>
      </c>
      <c r="B97" s="28" t="s">
        <v>203</v>
      </c>
      <c r="C97" s="29" t="s">
        <v>59</v>
      </c>
      <c r="D97" s="32">
        <v>0.1</v>
      </c>
      <c r="E97" s="31"/>
    </row>
    <row r="98" spans="1:5" ht="66">
      <c r="A98" s="33" t="s">
        <v>111</v>
      </c>
      <c r="B98" s="28" t="s">
        <v>204</v>
      </c>
      <c r="C98" s="29" t="s">
        <v>41</v>
      </c>
      <c r="D98" s="30">
        <f>1</f>
        <v>1</v>
      </c>
      <c r="E98" s="31"/>
    </row>
    <row r="99" spans="1:5" ht="39.6">
      <c r="A99" s="33" t="s">
        <v>112</v>
      </c>
      <c r="B99" s="28" t="s">
        <v>157</v>
      </c>
      <c r="C99" s="29" t="s">
        <v>41</v>
      </c>
      <c r="D99" s="30">
        <v>2</v>
      </c>
      <c r="E99" s="31"/>
    </row>
    <row r="100" spans="1:5" ht="52.8">
      <c r="A100" s="33" t="s">
        <v>113</v>
      </c>
      <c r="B100" s="28" t="s">
        <v>158</v>
      </c>
      <c r="C100" s="29" t="s">
        <v>41</v>
      </c>
      <c r="D100" s="30">
        <v>2</v>
      </c>
      <c r="E100" s="31"/>
    </row>
    <row r="101" spans="1:5" ht="20.7" customHeight="1">
      <c r="A101" s="47" t="s">
        <v>159</v>
      </c>
      <c r="B101" s="42"/>
      <c r="C101" s="42"/>
      <c r="D101" s="42"/>
      <c r="E101" s="42"/>
    </row>
    <row r="102" spans="1:5" ht="19.8" customHeight="1">
      <c r="A102" s="41" t="s">
        <v>160</v>
      </c>
      <c r="B102" s="42"/>
      <c r="C102" s="42"/>
      <c r="D102" s="42"/>
      <c r="E102" s="42"/>
    </row>
    <row r="103" spans="1:5">
      <c r="A103" s="33" t="s">
        <v>116</v>
      </c>
      <c r="B103" s="28" t="s">
        <v>205</v>
      </c>
      <c r="C103" s="29" t="s">
        <v>144</v>
      </c>
      <c r="D103" s="32">
        <v>0.18709999999999999</v>
      </c>
      <c r="E103" s="31"/>
    </row>
    <row r="104" spans="1:5">
      <c r="A104" s="33" t="s">
        <v>118</v>
      </c>
      <c r="B104" s="28" t="s">
        <v>206</v>
      </c>
      <c r="C104" s="29" t="s">
        <v>144</v>
      </c>
      <c r="D104" s="32">
        <v>1.7436400000000001</v>
      </c>
      <c r="E104" s="31"/>
    </row>
    <row r="105" spans="1:5">
      <c r="A105" s="33" t="s">
        <v>120</v>
      </c>
      <c r="B105" s="28" t="s">
        <v>161</v>
      </c>
      <c r="C105" s="29" t="s">
        <v>144</v>
      </c>
      <c r="D105" s="32">
        <v>1.0210999999999999</v>
      </c>
      <c r="E105" s="31"/>
    </row>
    <row r="106" spans="1:5" ht="39.6">
      <c r="A106" s="33" t="s">
        <v>122</v>
      </c>
      <c r="B106" s="28" t="s">
        <v>162</v>
      </c>
      <c r="C106" s="29" t="s">
        <v>144</v>
      </c>
      <c r="D106" s="32">
        <v>0.7026</v>
      </c>
      <c r="E106" s="31"/>
    </row>
    <row r="107" spans="1:5" ht="26.4">
      <c r="A107" s="33" t="s">
        <v>125</v>
      </c>
      <c r="B107" s="28" t="s">
        <v>163</v>
      </c>
      <c r="C107" s="29" t="s">
        <v>144</v>
      </c>
      <c r="D107" s="32">
        <v>0.7026</v>
      </c>
      <c r="E107" s="31"/>
    </row>
    <row r="108" spans="1:5" ht="39.6">
      <c r="A108" s="33" t="s">
        <v>127</v>
      </c>
      <c r="B108" s="28" t="s">
        <v>207</v>
      </c>
      <c r="C108" s="29" t="s">
        <v>128</v>
      </c>
      <c r="D108" s="32">
        <v>1.2E-2</v>
      </c>
      <c r="E108" s="31"/>
    </row>
    <row r="109" spans="1:5" ht="39.6">
      <c r="A109" s="33" t="s">
        <v>129</v>
      </c>
      <c r="B109" s="28" t="s">
        <v>208</v>
      </c>
      <c r="C109" s="29" t="s">
        <v>32</v>
      </c>
      <c r="D109" s="30">
        <f>0.18</f>
        <v>0.18</v>
      </c>
      <c r="E109" s="31"/>
    </row>
    <row r="110" spans="1:5" ht="19.8" customHeight="1">
      <c r="A110" s="41" t="s">
        <v>164</v>
      </c>
      <c r="B110" s="43"/>
      <c r="C110" s="44"/>
      <c r="D110" s="45"/>
      <c r="E110" s="46"/>
    </row>
    <row r="111" spans="1:5" ht="26.4">
      <c r="A111" s="33" t="s">
        <v>130</v>
      </c>
      <c r="B111" s="28" t="s">
        <v>209</v>
      </c>
      <c r="C111" s="29" t="s">
        <v>144</v>
      </c>
      <c r="D111" s="32">
        <v>1.7436400000000001</v>
      </c>
      <c r="E111" s="31"/>
    </row>
    <row r="112" spans="1:5" ht="39.6">
      <c r="A112" s="33" t="s">
        <v>131</v>
      </c>
      <c r="B112" s="28" t="s">
        <v>162</v>
      </c>
      <c r="C112" s="29" t="s">
        <v>144</v>
      </c>
      <c r="D112" s="32">
        <v>1.3742399999999999</v>
      </c>
      <c r="E112" s="31"/>
    </row>
    <row r="113" spans="1:5" ht="52.8">
      <c r="A113" s="33" t="s">
        <v>132</v>
      </c>
      <c r="B113" s="28" t="s">
        <v>210</v>
      </c>
      <c r="C113" s="29" t="s">
        <v>144</v>
      </c>
      <c r="D113" s="32">
        <v>1.3742399999999999</v>
      </c>
      <c r="E113" s="31"/>
    </row>
    <row r="114" spans="1:5" ht="19.8" customHeight="1">
      <c r="A114" s="41" t="s">
        <v>165</v>
      </c>
      <c r="B114" s="42"/>
      <c r="C114" s="42"/>
      <c r="D114" s="42"/>
      <c r="E114" s="42"/>
    </row>
    <row r="115" spans="1:5" ht="39.6">
      <c r="A115" s="33" t="s">
        <v>133</v>
      </c>
      <c r="B115" s="28" t="s">
        <v>162</v>
      </c>
      <c r="C115" s="29" t="s">
        <v>144</v>
      </c>
      <c r="D115" s="32">
        <v>0.7026</v>
      </c>
      <c r="E115" s="31"/>
    </row>
    <row r="116" spans="1:5" ht="39.6">
      <c r="A116" s="33" t="s">
        <v>134</v>
      </c>
      <c r="B116" s="28" t="s">
        <v>166</v>
      </c>
      <c r="C116" s="29" t="s">
        <v>144</v>
      </c>
      <c r="D116" s="32">
        <v>0.7026</v>
      </c>
      <c r="E116" s="31"/>
    </row>
    <row r="117" spans="1:5" ht="39.6">
      <c r="A117" s="33" t="s">
        <v>135</v>
      </c>
      <c r="B117" s="28" t="s">
        <v>162</v>
      </c>
      <c r="C117" s="29" t="s">
        <v>144</v>
      </c>
      <c r="D117" s="32">
        <v>0.7026</v>
      </c>
      <c r="E117" s="31"/>
    </row>
    <row r="118" spans="1:5" ht="52.8">
      <c r="A118" s="33" t="s">
        <v>137</v>
      </c>
      <c r="B118" s="28" t="s">
        <v>211</v>
      </c>
      <c r="C118" s="29" t="s">
        <v>144</v>
      </c>
      <c r="D118" s="32">
        <v>0.51549999999999996</v>
      </c>
      <c r="E118" s="31"/>
    </row>
    <row r="119" spans="1:5" ht="19.8" customHeight="1">
      <c r="A119" s="41" t="s">
        <v>167</v>
      </c>
      <c r="B119" s="42"/>
      <c r="C119" s="42"/>
      <c r="D119" s="42"/>
      <c r="E119" s="42"/>
    </row>
    <row r="120" spans="1:5" ht="39.6">
      <c r="A120" s="33" t="s">
        <v>139</v>
      </c>
      <c r="B120" s="28" t="s">
        <v>162</v>
      </c>
      <c r="C120" s="29" t="s">
        <v>144</v>
      </c>
      <c r="D120" s="32">
        <v>0.72230000000000005</v>
      </c>
      <c r="E120" s="31"/>
    </row>
    <row r="121" spans="1:5" ht="39.6">
      <c r="A121" s="33" t="s">
        <v>140</v>
      </c>
      <c r="B121" s="28" t="s">
        <v>212</v>
      </c>
      <c r="C121" s="29" t="s">
        <v>144</v>
      </c>
      <c r="D121" s="32">
        <v>0.72230000000000005</v>
      </c>
      <c r="E121" s="31"/>
    </row>
    <row r="122" spans="1:5" ht="19.8" customHeight="1">
      <c r="A122" s="41" t="s">
        <v>168</v>
      </c>
      <c r="B122" s="42"/>
      <c r="C122" s="42"/>
      <c r="D122" s="42"/>
      <c r="E122" s="42"/>
    </row>
    <row r="123" spans="1:5" ht="52.8">
      <c r="A123" s="33" t="s">
        <v>141</v>
      </c>
      <c r="B123" s="28" t="s">
        <v>214</v>
      </c>
      <c r="C123" s="29" t="s">
        <v>32</v>
      </c>
      <c r="D123" s="30">
        <f>4.16</f>
        <v>4.16</v>
      </c>
      <c r="E123" s="31"/>
    </row>
    <row r="124" spans="1:5" ht="39.6">
      <c r="A124" s="33" t="s">
        <v>142</v>
      </c>
      <c r="B124" s="28" t="s">
        <v>215</v>
      </c>
      <c r="C124" s="29" t="s">
        <v>144</v>
      </c>
      <c r="D124" s="32">
        <v>1.873</v>
      </c>
      <c r="E124" s="31"/>
    </row>
    <row r="125" spans="1:5">
      <c r="A125" s="33" t="s">
        <v>146</v>
      </c>
      <c r="B125" s="28" t="s">
        <v>213</v>
      </c>
      <c r="C125" s="29" t="s">
        <v>144</v>
      </c>
      <c r="D125" s="32">
        <v>5.0114000000000001</v>
      </c>
      <c r="E125" s="31"/>
    </row>
    <row r="126" spans="1:5" ht="20.7" customHeight="1">
      <c r="A126" s="47" t="s">
        <v>169</v>
      </c>
      <c r="B126" s="42"/>
      <c r="C126" s="42"/>
      <c r="D126" s="42"/>
      <c r="E126" s="42"/>
    </row>
    <row r="127" spans="1:5" ht="39.6">
      <c r="A127" s="33" t="s">
        <v>147</v>
      </c>
      <c r="B127" s="28" t="s">
        <v>170</v>
      </c>
      <c r="C127" s="29" t="s">
        <v>16</v>
      </c>
      <c r="D127" s="32">
        <v>18.899999999999999</v>
      </c>
      <c r="E127" s="31"/>
    </row>
    <row r="128" spans="1:5" ht="52.8">
      <c r="A128" s="33" t="s">
        <v>148</v>
      </c>
      <c r="B128" s="28" t="s">
        <v>18</v>
      </c>
      <c r="C128" s="29" t="s">
        <v>16</v>
      </c>
      <c r="D128" s="32">
        <v>18.899999999999999</v>
      </c>
      <c r="E128" s="31"/>
    </row>
    <row r="133" spans="1:5">
      <c r="A133" s="34"/>
      <c r="B133" s="35"/>
      <c r="C133" s="35"/>
      <c r="D133" s="35"/>
      <c r="E133" s="35"/>
    </row>
    <row r="134" spans="1:5">
      <c r="A134" s="36"/>
      <c r="B134" s="35"/>
      <c r="C134" s="35"/>
      <c r="D134" s="35"/>
      <c r="E134" s="35"/>
    </row>
  </sheetData>
  <mergeCells count="29">
    <mergeCell ref="A45:E45"/>
    <mergeCell ref="A13:E13"/>
    <mergeCell ref="A15:E15"/>
    <mergeCell ref="A24:E24"/>
    <mergeCell ref="A33:E33"/>
    <mergeCell ref="A44:E44"/>
    <mergeCell ref="A101:E101"/>
    <mergeCell ref="A49:E49"/>
    <mergeCell ref="A53:E53"/>
    <mergeCell ref="A59:E59"/>
    <mergeCell ref="A60:E60"/>
    <mergeCell ref="A66:E66"/>
    <mergeCell ref="A70:E70"/>
    <mergeCell ref="A133:E133"/>
    <mergeCell ref="A134:E134"/>
    <mergeCell ref="A7:G7"/>
    <mergeCell ref="A6:E6"/>
    <mergeCell ref="A8:E10"/>
    <mergeCell ref="A102:E102"/>
    <mergeCell ref="A110:E110"/>
    <mergeCell ref="A114:E114"/>
    <mergeCell ref="A119:E119"/>
    <mergeCell ref="A122:E122"/>
    <mergeCell ref="A126:E126"/>
    <mergeCell ref="A73:E73"/>
    <mergeCell ref="A77:E77"/>
    <mergeCell ref="A78:E78"/>
    <mergeCell ref="A87:E87"/>
    <mergeCell ref="A96:E96"/>
  </mergeCells>
  <pageMargins left="0.4" right="0.31" top="0.39370078740157483" bottom="0.46" header="0.21" footer="0.2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6 граф</vt:lpstr>
      <vt:lpstr>'Ведомость объемов работ 6 граф'!Print_Titles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Smet02</cp:lastModifiedBy>
  <cp:lastPrinted>2003-04-03T11:25:41Z</cp:lastPrinted>
  <dcterms:created xsi:type="dcterms:W3CDTF">2002-02-11T05:58:42Z</dcterms:created>
  <dcterms:modified xsi:type="dcterms:W3CDTF">2019-07-02T04:43:40Z</dcterms:modified>
</cp:coreProperties>
</file>